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★26_令和8年度\02_管財係\週休二日制\01_土木関係\"/>
    </mc:Choice>
  </mc:AlternateContent>
  <bookViews>
    <workbookView xWindow="0" yWindow="0" windowWidth="20496" windowHeight="7536"/>
  </bookViews>
  <sheets>
    <sheet name="休日取得計画・実績表" sheetId="13" r:id="rId1"/>
    <sheet name="Sheet1" sheetId="14" r:id="rId2"/>
  </sheets>
  <definedNames>
    <definedName name="_xlnm.Print_Area" localSheetId="0">休日取得計画・実績表!$A$1:$AI$132</definedName>
    <definedName name="_xlnm.Print_Titles" localSheetId="0">休日取得計画・実績表!$2:$7</definedName>
    <definedName name="夏休" localSheetId="0">#REF!</definedName>
    <definedName name="夏休">#REF!</definedName>
    <definedName name="祝日" localSheetId="0">#REF!</definedName>
    <definedName name="祝日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</definedNames>
  <calcPr calcId="162913"/>
</workbook>
</file>

<file path=xl/calcChain.xml><?xml version="1.0" encoding="utf-8"?>
<calcChain xmlns="http://schemas.openxmlformats.org/spreadsheetml/2006/main">
  <c r="AI296" i="13" l="1"/>
  <c r="AI294" i="13"/>
  <c r="AI292" i="13"/>
  <c r="AI282" i="13"/>
  <c r="AI280" i="13"/>
  <c r="AI278" i="13"/>
  <c r="AI268" i="13"/>
  <c r="AI266" i="13"/>
  <c r="AI264" i="13"/>
  <c r="AI254" i="13"/>
  <c r="AI252" i="13"/>
  <c r="AI250" i="13"/>
  <c r="AI240" i="13"/>
  <c r="AI238" i="13"/>
  <c r="AI236" i="13"/>
  <c r="AI226" i="13"/>
  <c r="AI224" i="13"/>
  <c r="AI222" i="13"/>
  <c r="AI212" i="13"/>
  <c r="AI210" i="13"/>
  <c r="AI208" i="13"/>
  <c r="AI198" i="13"/>
  <c r="AI196" i="13"/>
  <c r="AI194" i="13"/>
  <c r="AI184" i="13"/>
  <c r="AI182" i="13"/>
  <c r="AI180" i="13"/>
  <c r="AI170" i="13"/>
  <c r="AI168" i="13"/>
  <c r="AI166" i="13"/>
  <c r="AI156" i="13"/>
  <c r="AI154" i="13"/>
  <c r="AI152" i="13"/>
  <c r="AI142" i="13"/>
  <c r="AI140" i="13"/>
  <c r="AI138" i="13"/>
  <c r="AI128" i="13"/>
  <c r="AI126" i="13"/>
  <c r="AI124" i="13"/>
  <c r="AI114" i="13"/>
  <c r="AI112" i="13"/>
  <c r="AI110" i="13"/>
  <c r="AI100" i="13"/>
  <c r="AI98" i="13"/>
  <c r="AI96" i="13"/>
  <c r="AI86" i="13"/>
  <c r="AI84" i="13"/>
  <c r="AI82" i="13"/>
  <c r="AI72" i="13"/>
  <c r="AI70" i="13"/>
  <c r="AI68" i="13"/>
  <c r="AI58" i="13"/>
  <c r="AI56" i="13"/>
  <c r="AI54" i="13"/>
  <c r="AI44" i="13"/>
  <c r="AI42" i="13"/>
  <c r="AI40" i="13"/>
  <c r="AI30" i="13"/>
  <c r="AI28" i="13"/>
  <c r="AI26" i="13"/>
  <c r="AI16" i="13"/>
  <c r="AI14" i="13"/>
  <c r="AI12" i="13"/>
  <c r="D8" i="13"/>
  <c r="C8" i="13"/>
  <c r="P6" i="13"/>
  <c r="C10" i="13" l="1"/>
  <c r="D10" i="13" s="1"/>
  <c r="W5" i="13"/>
  <c r="F8" i="13"/>
  <c r="W4" i="13"/>
  <c r="C25" i="13" l="1"/>
  <c r="C22" i="13" s="1"/>
  <c r="C9" i="13"/>
  <c r="C11" i="13"/>
  <c r="C12" i="13" s="1"/>
  <c r="E10" i="13"/>
  <c r="D11" i="13"/>
  <c r="D22" i="13" l="1"/>
  <c r="C24" i="13" s="1"/>
  <c r="C26" i="13"/>
  <c r="C33" i="13" s="1"/>
  <c r="C23" i="13"/>
  <c r="C19" i="13"/>
  <c r="D12" i="13"/>
  <c r="D20" i="13" s="1"/>
  <c r="E11" i="13"/>
  <c r="F10" i="13"/>
  <c r="C20" i="13"/>
  <c r="C34" i="13" l="1"/>
  <c r="D19" i="13"/>
  <c r="C39" i="13"/>
  <c r="D24" i="13"/>
  <c r="F11" i="13"/>
  <c r="G10" i="13"/>
  <c r="E12" i="13"/>
  <c r="E20" i="13" s="1"/>
  <c r="H10" i="13" l="1"/>
  <c r="G11" i="13"/>
  <c r="F12" i="13"/>
  <c r="F20" i="13" s="1"/>
  <c r="E19" i="13"/>
  <c r="D25" i="13"/>
  <c r="E24" i="13"/>
  <c r="D36" i="13"/>
  <c r="C36" i="13"/>
  <c r="C37" i="13"/>
  <c r="C40" i="13"/>
  <c r="C38" i="13" l="1"/>
  <c r="C53" i="13" s="1"/>
  <c r="D26" i="13"/>
  <c r="D34" i="13" s="1"/>
  <c r="F24" i="13"/>
  <c r="E25" i="13"/>
  <c r="F19" i="13"/>
  <c r="C47" i="13"/>
  <c r="C48" i="13"/>
  <c r="G12" i="13"/>
  <c r="G19" i="13" s="1"/>
  <c r="I10" i="13"/>
  <c r="H11" i="13"/>
  <c r="D38" i="13" l="1"/>
  <c r="E38" i="13" s="1"/>
  <c r="E26" i="13"/>
  <c r="E34" i="13" s="1"/>
  <c r="C54" i="13"/>
  <c r="C51" i="13"/>
  <c r="C50" i="13"/>
  <c r="D50" i="13"/>
  <c r="G20" i="13"/>
  <c r="F25" i="13"/>
  <c r="G24" i="13"/>
  <c r="I11" i="13"/>
  <c r="J10" i="13"/>
  <c r="D33" i="13"/>
  <c r="H12" i="13"/>
  <c r="H20" i="13" s="1"/>
  <c r="D39" i="13" l="1"/>
  <c r="D40" i="13" s="1"/>
  <c r="D48" i="13" s="1"/>
  <c r="G25" i="13"/>
  <c r="H24" i="13"/>
  <c r="C61" i="13"/>
  <c r="F26" i="13"/>
  <c r="C62" i="13"/>
  <c r="H19" i="13"/>
  <c r="I12" i="13"/>
  <c r="I20" i="13" s="1"/>
  <c r="E33" i="13"/>
  <c r="J11" i="13"/>
  <c r="K10" i="13"/>
  <c r="F38" i="13"/>
  <c r="C52" i="13"/>
  <c r="E39" i="13" l="1"/>
  <c r="E40" i="13" s="1"/>
  <c r="E47" i="13" s="1"/>
  <c r="J12" i="13"/>
  <c r="J20" i="13" s="1"/>
  <c r="F33" i="13"/>
  <c r="L10" i="13"/>
  <c r="K11" i="13"/>
  <c r="F34" i="13"/>
  <c r="G38" i="13"/>
  <c r="I19" i="13"/>
  <c r="H25" i="13"/>
  <c r="I24" i="13"/>
  <c r="G26" i="13"/>
  <c r="G34" i="13" s="1"/>
  <c r="D52" i="13"/>
  <c r="C67" i="13"/>
  <c r="D47" i="13"/>
  <c r="F39" i="13" l="1"/>
  <c r="F40" i="13" s="1"/>
  <c r="J19" i="13"/>
  <c r="G33" i="13"/>
  <c r="H26" i="13"/>
  <c r="H33" i="13" s="1"/>
  <c r="C64" i="13"/>
  <c r="C68" i="13"/>
  <c r="C76" i="13" s="1"/>
  <c r="D64" i="13"/>
  <c r="C65" i="13"/>
  <c r="E48" i="13"/>
  <c r="H38" i="13"/>
  <c r="K12" i="13"/>
  <c r="K20" i="13" s="1"/>
  <c r="E52" i="13"/>
  <c r="D53" i="13"/>
  <c r="I25" i="13"/>
  <c r="J24" i="13"/>
  <c r="M10" i="13"/>
  <c r="L11" i="13"/>
  <c r="G39" i="13" l="1"/>
  <c r="H39" i="13" s="1"/>
  <c r="K19" i="13"/>
  <c r="L12" i="13"/>
  <c r="L20" i="13" s="1"/>
  <c r="C75" i="13"/>
  <c r="N10" i="13"/>
  <c r="M11" i="13"/>
  <c r="H34" i="13"/>
  <c r="I26" i="13"/>
  <c r="I34" i="13" s="1"/>
  <c r="C66" i="13"/>
  <c r="E53" i="13"/>
  <c r="F52" i="13"/>
  <c r="F47" i="13"/>
  <c r="K24" i="13"/>
  <c r="J25" i="13"/>
  <c r="I38" i="13"/>
  <c r="D54" i="13"/>
  <c r="F48" i="13"/>
  <c r="G40" i="13" l="1"/>
  <c r="G48" i="13" s="1"/>
  <c r="J26" i="13"/>
  <c r="J33" i="13" s="1"/>
  <c r="D66" i="13"/>
  <c r="C81" i="13"/>
  <c r="N11" i="13"/>
  <c r="O10" i="13"/>
  <c r="H40" i="13"/>
  <c r="H47" i="13" s="1"/>
  <c r="L19" i="13"/>
  <c r="K25" i="13"/>
  <c r="L24" i="13"/>
  <c r="I33" i="13"/>
  <c r="D62" i="13"/>
  <c r="F53" i="13"/>
  <c r="G52" i="13"/>
  <c r="E54" i="13"/>
  <c r="D61" i="13"/>
  <c r="J38" i="13"/>
  <c r="I39" i="13"/>
  <c r="M12" i="13"/>
  <c r="M20" i="13" s="1"/>
  <c r="G47" i="13" l="1"/>
  <c r="C82" i="13"/>
  <c r="C79" i="13"/>
  <c r="D78" i="13"/>
  <c r="C78" i="13"/>
  <c r="E62" i="13"/>
  <c r="K26" i="13"/>
  <c r="K33" i="13" s="1"/>
  <c r="D67" i="13"/>
  <c r="E66" i="13"/>
  <c r="J34" i="13"/>
  <c r="F54" i="13"/>
  <c r="F62" i="13" s="1"/>
  <c r="E61" i="13"/>
  <c r="L25" i="13"/>
  <c r="M24" i="13"/>
  <c r="H52" i="13"/>
  <c r="G53" i="13"/>
  <c r="I40" i="13"/>
  <c r="I47" i="13" s="1"/>
  <c r="H48" i="13"/>
  <c r="M19" i="13"/>
  <c r="J39" i="13"/>
  <c r="K38" i="13"/>
  <c r="P10" i="13"/>
  <c r="O11" i="13"/>
  <c r="N12" i="13"/>
  <c r="N20" i="13" s="1"/>
  <c r="C80" i="13" l="1"/>
  <c r="C95" i="13" s="1"/>
  <c r="N19" i="13"/>
  <c r="K34" i="13"/>
  <c r="I48" i="13"/>
  <c r="P11" i="13"/>
  <c r="Q10" i="13"/>
  <c r="F61" i="13"/>
  <c r="L26" i="13"/>
  <c r="L34" i="13" s="1"/>
  <c r="L38" i="13"/>
  <c r="K39" i="13"/>
  <c r="G54" i="13"/>
  <c r="G61" i="13" s="1"/>
  <c r="J40" i="13"/>
  <c r="J48" i="13" s="1"/>
  <c r="I52" i="13"/>
  <c r="H53" i="13"/>
  <c r="E67" i="13"/>
  <c r="F66" i="13"/>
  <c r="O12" i="13"/>
  <c r="O19" i="13" s="1"/>
  <c r="N24" i="13"/>
  <c r="M25" i="13"/>
  <c r="D68" i="13"/>
  <c r="D76" i="13" s="1"/>
  <c r="C89" i="13"/>
  <c r="C90" i="13"/>
  <c r="D80" i="13" l="1"/>
  <c r="E80" i="13" s="1"/>
  <c r="O20" i="13"/>
  <c r="L33" i="13"/>
  <c r="D75" i="13"/>
  <c r="G66" i="13"/>
  <c r="F67" i="13"/>
  <c r="C96" i="13"/>
  <c r="C104" i="13" s="1"/>
  <c r="C93" i="13"/>
  <c r="D92" i="13"/>
  <c r="C92" i="13"/>
  <c r="H54" i="13"/>
  <c r="H61" i="13" s="1"/>
  <c r="G62" i="13"/>
  <c r="Q11" i="13"/>
  <c r="R10" i="13"/>
  <c r="E68" i="13"/>
  <c r="E75" i="13" s="1"/>
  <c r="J47" i="13"/>
  <c r="K40" i="13"/>
  <c r="K47" i="13" s="1"/>
  <c r="M26" i="13"/>
  <c r="M33" i="13" s="1"/>
  <c r="J52" i="13"/>
  <c r="I53" i="13"/>
  <c r="P12" i="13"/>
  <c r="P20" i="13" s="1"/>
  <c r="O24" i="13"/>
  <c r="N25" i="13"/>
  <c r="M38" i="13"/>
  <c r="L39" i="13"/>
  <c r="D81" i="13" l="1"/>
  <c r="E81" i="13" s="1"/>
  <c r="P19" i="13"/>
  <c r="M34" i="13"/>
  <c r="E76" i="13"/>
  <c r="C103" i="13"/>
  <c r="N26" i="13"/>
  <c r="N34" i="13" s="1"/>
  <c r="H62" i="13"/>
  <c r="F68" i="13"/>
  <c r="F76" i="13" s="1"/>
  <c r="F80" i="13"/>
  <c r="H66" i="13"/>
  <c r="G67" i="13"/>
  <c r="O25" i="13"/>
  <c r="P24" i="13"/>
  <c r="K48" i="13"/>
  <c r="S10" i="13"/>
  <c r="R11" i="13"/>
  <c r="C94" i="13"/>
  <c r="L40" i="13"/>
  <c r="L47" i="13" s="1"/>
  <c r="I54" i="13"/>
  <c r="I62" i="13" s="1"/>
  <c r="Q12" i="13"/>
  <c r="Q20" i="13" s="1"/>
  <c r="M39" i="13"/>
  <c r="N38" i="13"/>
  <c r="J53" i="13"/>
  <c r="K52" i="13"/>
  <c r="D82" i="13" l="1"/>
  <c r="D90" i="13" s="1"/>
  <c r="R12" i="13"/>
  <c r="R20" i="13" s="1"/>
  <c r="K53" i="13"/>
  <c r="L52" i="13"/>
  <c r="I61" i="13"/>
  <c r="S11" i="13"/>
  <c r="T10" i="13"/>
  <c r="J54" i="13"/>
  <c r="J62" i="13" s="1"/>
  <c r="Q24" i="13"/>
  <c r="P25" i="13"/>
  <c r="E82" i="13"/>
  <c r="E89" i="13" s="1"/>
  <c r="N33" i="13"/>
  <c r="N39" i="13"/>
  <c r="O38" i="13"/>
  <c r="M40" i="13"/>
  <c r="M48" i="13" s="1"/>
  <c r="L48" i="13"/>
  <c r="O26" i="13"/>
  <c r="O34" i="13" s="1"/>
  <c r="G80" i="13"/>
  <c r="F81" i="13"/>
  <c r="G68" i="13"/>
  <c r="G76" i="13" s="1"/>
  <c r="Q19" i="13"/>
  <c r="H67" i="13"/>
  <c r="I66" i="13"/>
  <c r="C109" i="13"/>
  <c r="D94" i="13"/>
  <c r="F75" i="13"/>
  <c r="D89" i="13" l="1"/>
  <c r="D95" i="13"/>
  <c r="E94" i="13"/>
  <c r="G75" i="13"/>
  <c r="M47" i="13"/>
  <c r="P26" i="13"/>
  <c r="P34" i="13" s="1"/>
  <c r="S12" i="13"/>
  <c r="S20" i="13" s="1"/>
  <c r="C110" i="13"/>
  <c r="C107" i="13"/>
  <c r="D106" i="13"/>
  <c r="C106" i="13"/>
  <c r="F82" i="13"/>
  <c r="F90" i="13" s="1"/>
  <c r="Q25" i="13"/>
  <c r="R24" i="13"/>
  <c r="I67" i="13"/>
  <c r="J66" i="13"/>
  <c r="G81" i="13"/>
  <c r="H80" i="13"/>
  <c r="O39" i="13"/>
  <c r="P38" i="13"/>
  <c r="M52" i="13"/>
  <c r="L53" i="13"/>
  <c r="H68" i="13"/>
  <c r="H75" i="13" s="1"/>
  <c r="N40" i="13"/>
  <c r="N48" i="13" s="1"/>
  <c r="J61" i="13"/>
  <c r="K54" i="13"/>
  <c r="K61" i="13" s="1"/>
  <c r="O33" i="13"/>
  <c r="R19" i="13"/>
  <c r="E90" i="13"/>
  <c r="U10" i="13"/>
  <c r="T11" i="13"/>
  <c r="C108" i="13" l="1"/>
  <c r="D108" i="13" s="1"/>
  <c r="K62" i="13"/>
  <c r="L54" i="13"/>
  <c r="L62" i="13" s="1"/>
  <c r="U11" i="13"/>
  <c r="V10" i="13"/>
  <c r="N47" i="13"/>
  <c r="P33" i="13"/>
  <c r="P39" i="13"/>
  <c r="Q38" i="13"/>
  <c r="S24" i="13"/>
  <c r="R25" i="13"/>
  <c r="O40" i="13"/>
  <c r="O47" i="13" s="1"/>
  <c r="Q26" i="13"/>
  <c r="Q33" i="13" s="1"/>
  <c r="H76" i="13"/>
  <c r="H81" i="13"/>
  <c r="I80" i="13"/>
  <c r="F89" i="13"/>
  <c r="C117" i="13"/>
  <c r="G82" i="13"/>
  <c r="G90" i="13" s="1"/>
  <c r="C118" i="13"/>
  <c r="J67" i="13"/>
  <c r="K66" i="13"/>
  <c r="S19" i="13"/>
  <c r="E95" i="13"/>
  <c r="F94" i="13"/>
  <c r="I68" i="13"/>
  <c r="I76" i="13" s="1"/>
  <c r="D96" i="13"/>
  <c r="D104" i="13" s="1"/>
  <c r="T12" i="13"/>
  <c r="T20" i="13" s="1"/>
  <c r="N52" i="13"/>
  <c r="M53" i="13"/>
  <c r="C123" i="13" l="1"/>
  <c r="C120" i="13" s="1"/>
  <c r="T19" i="13"/>
  <c r="Q34" i="13"/>
  <c r="E96" i="13"/>
  <c r="E104" i="13" s="1"/>
  <c r="O48" i="13"/>
  <c r="H82" i="13"/>
  <c r="H89" i="13" s="1"/>
  <c r="D109" i="13"/>
  <c r="E108" i="13"/>
  <c r="V11" i="13"/>
  <c r="W10" i="13"/>
  <c r="U12" i="13"/>
  <c r="U20" i="13" s="1"/>
  <c r="R26" i="13"/>
  <c r="R33" i="13" s="1"/>
  <c r="L66" i="13"/>
  <c r="K67" i="13"/>
  <c r="I81" i="13"/>
  <c r="J80" i="13"/>
  <c r="D103" i="13"/>
  <c r="I75" i="13"/>
  <c r="T24" i="13"/>
  <c r="S25" i="13"/>
  <c r="L61" i="13"/>
  <c r="M54" i="13"/>
  <c r="M61" i="13" s="1"/>
  <c r="R38" i="13"/>
  <c r="Q39" i="13"/>
  <c r="J68" i="13"/>
  <c r="J75" i="13" s="1"/>
  <c r="N53" i="13"/>
  <c r="O52" i="13"/>
  <c r="G89" i="13"/>
  <c r="G94" i="13"/>
  <c r="F95" i="13"/>
  <c r="P40" i="13"/>
  <c r="P48" i="13" s="1"/>
  <c r="C124" i="13" l="1"/>
  <c r="C131" i="13" s="1"/>
  <c r="D120" i="13"/>
  <c r="C122" i="13" s="1"/>
  <c r="C121" i="13"/>
  <c r="U19" i="13"/>
  <c r="R34" i="13"/>
  <c r="J76" i="13"/>
  <c r="M66" i="13"/>
  <c r="L67" i="13"/>
  <c r="O53" i="13"/>
  <c r="P52" i="13"/>
  <c r="M62" i="13"/>
  <c r="I82" i="13"/>
  <c r="I89" i="13" s="1"/>
  <c r="H90" i="13"/>
  <c r="K68" i="13"/>
  <c r="K76" i="13" s="1"/>
  <c r="X10" i="13"/>
  <c r="W11" i="13"/>
  <c r="V12" i="13"/>
  <c r="V20" i="13" s="1"/>
  <c r="T25" i="13"/>
  <c r="U24" i="13"/>
  <c r="P47" i="13"/>
  <c r="F96" i="13"/>
  <c r="F103" i="13" s="1"/>
  <c r="Q40" i="13"/>
  <c r="Q47" i="13" s="1"/>
  <c r="E109" i="13"/>
  <c r="F108" i="13"/>
  <c r="E103" i="13"/>
  <c r="N54" i="13"/>
  <c r="N61" i="13" s="1"/>
  <c r="S26" i="13"/>
  <c r="S33" i="13" s="1"/>
  <c r="G95" i="13"/>
  <c r="H94" i="13"/>
  <c r="S38" i="13"/>
  <c r="R39" i="13"/>
  <c r="D110" i="13"/>
  <c r="J81" i="13"/>
  <c r="K80" i="13"/>
  <c r="C132" i="13" l="1"/>
  <c r="F104" i="13"/>
  <c r="N62" i="13"/>
  <c r="Q48" i="13"/>
  <c r="K75" i="13"/>
  <c r="I90" i="13"/>
  <c r="S34" i="13"/>
  <c r="V24" i="13"/>
  <c r="U25" i="13"/>
  <c r="D117" i="13"/>
  <c r="T26" i="13"/>
  <c r="T33" i="13" s="1"/>
  <c r="Q52" i="13"/>
  <c r="P53" i="13"/>
  <c r="O54" i="13"/>
  <c r="O61" i="13" s="1"/>
  <c r="K81" i="13"/>
  <c r="L80" i="13"/>
  <c r="T38" i="13"/>
  <c r="S39" i="13"/>
  <c r="V19" i="13"/>
  <c r="L68" i="13"/>
  <c r="L76" i="13" s="1"/>
  <c r="R40" i="13"/>
  <c r="R47" i="13" s="1"/>
  <c r="J82" i="13"/>
  <c r="J90" i="13" s="1"/>
  <c r="H95" i="13"/>
  <c r="I94" i="13"/>
  <c r="D122" i="13"/>
  <c r="C137" i="13"/>
  <c r="M67" i="13"/>
  <c r="N66" i="13"/>
  <c r="W12" i="13"/>
  <c r="W20" i="13" s="1"/>
  <c r="F109" i="13"/>
  <c r="G108" i="13"/>
  <c r="G96" i="13"/>
  <c r="G104" i="13" s="1"/>
  <c r="Y10" i="13"/>
  <c r="X11" i="13"/>
  <c r="D118" i="13"/>
  <c r="E110" i="13"/>
  <c r="E118" i="13" s="1"/>
  <c r="L75" i="13" l="1"/>
  <c r="G103" i="13"/>
  <c r="S40" i="13"/>
  <c r="S47" i="13" s="1"/>
  <c r="R52" i="13"/>
  <c r="Q53" i="13"/>
  <c r="E117" i="13"/>
  <c r="G109" i="13"/>
  <c r="H108" i="13"/>
  <c r="C134" i="13"/>
  <c r="C135" i="13"/>
  <c r="D134" i="13"/>
  <c r="C138" i="13"/>
  <c r="R48" i="13"/>
  <c r="L81" i="13"/>
  <c r="M80" i="13"/>
  <c r="T34" i="13"/>
  <c r="F110" i="13"/>
  <c r="F118" i="13" s="1"/>
  <c r="E122" i="13"/>
  <c r="D123" i="13"/>
  <c r="K82" i="13"/>
  <c r="K90" i="13" s="1"/>
  <c r="I95" i="13"/>
  <c r="J94" i="13"/>
  <c r="O62" i="13"/>
  <c r="H96" i="13"/>
  <c r="H104" i="13" s="1"/>
  <c r="U26" i="13"/>
  <c r="U34" i="13" s="1"/>
  <c r="X12" i="13"/>
  <c r="X20" i="13" s="1"/>
  <c r="W19" i="13"/>
  <c r="Y11" i="13"/>
  <c r="Z10" i="13"/>
  <c r="V25" i="13"/>
  <c r="W24" i="13"/>
  <c r="J89" i="13"/>
  <c r="P54" i="13"/>
  <c r="P61" i="13" s="1"/>
  <c r="N67" i="13"/>
  <c r="O66" i="13"/>
  <c r="M68" i="13"/>
  <c r="M76" i="13" s="1"/>
  <c r="U38" i="13"/>
  <c r="T39" i="13"/>
  <c r="U33" i="13" l="1"/>
  <c r="S48" i="13"/>
  <c r="F117" i="13"/>
  <c r="Y12" i="13"/>
  <c r="Y20" i="13" s="1"/>
  <c r="M75" i="13"/>
  <c r="F122" i="13"/>
  <c r="E123" i="13"/>
  <c r="H109" i="13"/>
  <c r="I108" i="13"/>
  <c r="G110" i="13"/>
  <c r="G118" i="13" s="1"/>
  <c r="V26" i="13"/>
  <c r="V33" i="13" s="1"/>
  <c r="J95" i="13"/>
  <c r="K94" i="13"/>
  <c r="P66" i="13"/>
  <c r="O67" i="13"/>
  <c r="AA10" i="13"/>
  <c r="Z11" i="13"/>
  <c r="I96" i="13"/>
  <c r="I103" i="13" s="1"/>
  <c r="Q54" i="13"/>
  <c r="Q61" i="13" s="1"/>
  <c r="S52" i="13"/>
  <c r="R53" i="13"/>
  <c r="W25" i="13"/>
  <c r="X24" i="13"/>
  <c r="N68" i="13"/>
  <c r="N76" i="13" s="1"/>
  <c r="H103" i="13"/>
  <c r="K89" i="13"/>
  <c r="C136" i="13"/>
  <c r="C145" i="13"/>
  <c r="T40" i="13"/>
  <c r="T47" i="13" s="1"/>
  <c r="P62" i="13"/>
  <c r="X19" i="13"/>
  <c r="N80" i="13"/>
  <c r="M81" i="13"/>
  <c r="U39" i="13"/>
  <c r="V38" i="13"/>
  <c r="D124" i="13"/>
  <c r="D131" i="13" s="1"/>
  <c r="L82" i="13"/>
  <c r="L90" i="13" s="1"/>
  <c r="C146" i="13"/>
  <c r="D132" i="13" l="1"/>
  <c r="U40" i="13"/>
  <c r="U48" i="13" s="1"/>
  <c r="M82" i="13"/>
  <c r="M90" i="13" s="1"/>
  <c r="C151" i="13"/>
  <c r="D136" i="13"/>
  <c r="R54" i="13"/>
  <c r="R61" i="13" s="1"/>
  <c r="I104" i="13"/>
  <c r="V34" i="13"/>
  <c r="E124" i="13"/>
  <c r="E131" i="13" s="1"/>
  <c r="L89" i="13"/>
  <c r="O80" i="13"/>
  <c r="N81" i="13"/>
  <c r="S53" i="13"/>
  <c r="T52" i="13"/>
  <c r="Z12" i="13"/>
  <c r="Z19" i="13" s="1"/>
  <c r="F123" i="13"/>
  <c r="G122" i="13"/>
  <c r="AB10" i="13"/>
  <c r="AA11" i="13"/>
  <c r="G117" i="13"/>
  <c r="N75" i="13"/>
  <c r="Q62" i="13"/>
  <c r="O68" i="13"/>
  <c r="O76" i="13" s="1"/>
  <c r="T48" i="13"/>
  <c r="Q66" i="13"/>
  <c r="P67" i="13"/>
  <c r="Y19" i="13"/>
  <c r="L94" i="13"/>
  <c r="K95" i="13"/>
  <c r="W38" i="13"/>
  <c r="V39" i="13"/>
  <c r="X25" i="13"/>
  <c r="Y24" i="13"/>
  <c r="J96" i="13"/>
  <c r="J103" i="13" s="1"/>
  <c r="J108" i="13"/>
  <c r="I109" i="13"/>
  <c r="W26" i="13"/>
  <c r="W34" i="13" s="1"/>
  <c r="H110" i="13"/>
  <c r="H117" i="13" s="1"/>
  <c r="J104" i="13" l="1"/>
  <c r="H118" i="13"/>
  <c r="O75" i="13"/>
  <c r="R62" i="13"/>
  <c r="Z20" i="13"/>
  <c r="C152" i="13"/>
  <c r="C149" i="13"/>
  <c r="D148" i="13"/>
  <c r="C148" i="13"/>
  <c r="E132" i="13"/>
  <c r="P68" i="13"/>
  <c r="P75" i="13" s="1"/>
  <c r="W33" i="13"/>
  <c r="Z24" i="13"/>
  <c r="Y25" i="13"/>
  <c r="Q67" i="13"/>
  <c r="R66" i="13"/>
  <c r="T53" i="13"/>
  <c r="U52" i="13"/>
  <c r="M89" i="13"/>
  <c r="X26" i="13"/>
  <c r="X33" i="13" s="1"/>
  <c r="AA12" i="13"/>
  <c r="AA20" i="13" s="1"/>
  <c r="S54" i="13"/>
  <c r="S62" i="13" s="1"/>
  <c r="AC10" i="13"/>
  <c r="AB11" i="13"/>
  <c r="V40" i="13"/>
  <c r="V47" i="13" s="1"/>
  <c r="N82" i="13"/>
  <c r="N90" i="13" s="1"/>
  <c r="I110" i="13"/>
  <c r="I118" i="13" s="1"/>
  <c r="W39" i="13"/>
  <c r="X38" i="13"/>
  <c r="H122" i="13"/>
  <c r="G123" i="13"/>
  <c r="O81" i="13"/>
  <c r="P80" i="13"/>
  <c r="U47" i="13"/>
  <c r="K96" i="13"/>
  <c r="K104" i="13" s="1"/>
  <c r="F124" i="13"/>
  <c r="K108" i="13"/>
  <c r="J109" i="13"/>
  <c r="L95" i="13"/>
  <c r="M94" i="13"/>
  <c r="E136" i="13"/>
  <c r="D137" i="13"/>
  <c r="P76" i="13" l="1"/>
  <c r="S61" i="13"/>
  <c r="N89" i="13"/>
  <c r="I117" i="13"/>
  <c r="AB12" i="13"/>
  <c r="AB19" i="13" s="1"/>
  <c r="X34" i="13"/>
  <c r="Y26" i="13"/>
  <c r="Y34" i="13" s="1"/>
  <c r="C150" i="13"/>
  <c r="K109" i="13"/>
  <c r="L108" i="13"/>
  <c r="Q80" i="13"/>
  <c r="P81" i="13"/>
  <c r="AD10" i="13"/>
  <c r="AC11" i="13"/>
  <c r="Z25" i="13"/>
  <c r="AA24" i="13"/>
  <c r="G124" i="13"/>
  <c r="G132" i="13" s="1"/>
  <c r="F132" i="13"/>
  <c r="E137" i="13"/>
  <c r="F136" i="13"/>
  <c r="H123" i="13"/>
  <c r="I122" i="13"/>
  <c r="V52" i="13"/>
  <c r="U53" i="13"/>
  <c r="C159" i="13"/>
  <c r="F131" i="13"/>
  <c r="M95" i="13"/>
  <c r="N94" i="13"/>
  <c r="K103" i="13"/>
  <c r="X39" i="13"/>
  <c r="Y38" i="13"/>
  <c r="AA19" i="13"/>
  <c r="T54" i="13"/>
  <c r="T62" i="13" s="1"/>
  <c r="C160" i="13"/>
  <c r="O82" i="13"/>
  <c r="O90" i="13" s="1"/>
  <c r="L96" i="13"/>
  <c r="L103" i="13" s="1"/>
  <c r="W40" i="13"/>
  <c r="W47" i="13" s="1"/>
  <c r="V48" i="13"/>
  <c r="R67" i="13"/>
  <c r="S66" i="13"/>
  <c r="D138" i="13"/>
  <c r="D145" i="13" s="1"/>
  <c r="J110" i="13"/>
  <c r="J118" i="13" s="1"/>
  <c r="Q68" i="13"/>
  <c r="Q76" i="13" s="1"/>
  <c r="Q81" i="13" l="1"/>
  <c r="D146" i="13"/>
  <c r="L104" i="13"/>
  <c r="W48" i="13"/>
  <c r="Y33" i="13"/>
  <c r="P82" i="13"/>
  <c r="P89" i="13" s="1"/>
  <c r="T61" i="13"/>
  <c r="S67" i="13"/>
  <c r="T66" i="13"/>
  <c r="U54" i="13"/>
  <c r="U61" i="13" s="1"/>
  <c r="G131" i="13"/>
  <c r="R80" i="13"/>
  <c r="AB20" i="13"/>
  <c r="R68" i="13"/>
  <c r="R76" i="13" s="1"/>
  <c r="Y39" i="13"/>
  <c r="Z38" i="13"/>
  <c r="W52" i="13"/>
  <c r="V53" i="13"/>
  <c r="M108" i="13"/>
  <c r="L109" i="13"/>
  <c r="O89" i="13"/>
  <c r="X40" i="13"/>
  <c r="X48" i="13" s="1"/>
  <c r="I123" i="13"/>
  <c r="J122" i="13"/>
  <c r="K110" i="13"/>
  <c r="K118" i="13" s="1"/>
  <c r="H124" i="13"/>
  <c r="H132" i="13" s="1"/>
  <c r="AB24" i="13"/>
  <c r="AA25" i="13"/>
  <c r="D150" i="13"/>
  <c r="C165" i="13"/>
  <c r="Q75" i="13"/>
  <c r="J117" i="13"/>
  <c r="O94" i="13"/>
  <c r="N95" i="13"/>
  <c r="F137" i="13"/>
  <c r="G136" i="13"/>
  <c r="Z26" i="13"/>
  <c r="Z33" i="13" s="1"/>
  <c r="M96" i="13"/>
  <c r="M104" i="13" s="1"/>
  <c r="E138" i="13"/>
  <c r="E145" i="13" s="1"/>
  <c r="AC12" i="13"/>
  <c r="AC19" i="13" s="1"/>
  <c r="AD11" i="13"/>
  <c r="AE10" i="13"/>
  <c r="R81" i="13" l="1"/>
  <c r="AC20" i="13"/>
  <c r="X47" i="13"/>
  <c r="E146" i="13"/>
  <c r="U62" i="13"/>
  <c r="Z34" i="13"/>
  <c r="C162" i="13"/>
  <c r="C166" i="13"/>
  <c r="C163" i="13"/>
  <c r="D162" i="13"/>
  <c r="K117" i="13"/>
  <c r="L110" i="13"/>
  <c r="L118" i="13" s="1"/>
  <c r="R75" i="13"/>
  <c r="U66" i="13"/>
  <c r="T67" i="13"/>
  <c r="E150" i="13"/>
  <c r="D151" i="13"/>
  <c r="N108" i="13"/>
  <c r="M109" i="13"/>
  <c r="S68" i="13"/>
  <c r="S75" i="13" s="1"/>
  <c r="G137" i="13"/>
  <c r="H136" i="13"/>
  <c r="AA26" i="13"/>
  <c r="AA34" i="13" s="1"/>
  <c r="J123" i="13"/>
  <c r="K122" i="13"/>
  <c r="V54" i="13"/>
  <c r="V61" i="13" s="1"/>
  <c r="S80" i="13"/>
  <c r="AF10" i="13"/>
  <c r="AE11" i="13"/>
  <c r="F138" i="13"/>
  <c r="F146" i="13" s="1"/>
  <c r="AC24" i="13"/>
  <c r="AB25" i="13"/>
  <c r="I124" i="13"/>
  <c r="I131" i="13" s="1"/>
  <c r="W53" i="13"/>
  <c r="X52" i="13"/>
  <c r="Q82" i="13"/>
  <c r="Q90" i="13" s="1"/>
  <c r="AD12" i="13"/>
  <c r="AD20" i="13" s="1"/>
  <c r="N96" i="13"/>
  <c r="N104" i="13" s="1"/>
  <c r="H131" i="13"/>
  <c r="AA38" i="13"/>
  <c r="Z39" i="13"/>
  <c r="P90" i="13"/>
  <c r="Y40" i="13"/>
  <c r="Y48" i="13" s="1"/>
  <c r="M103" i="13"/>
  <c r="P94" i="13"/>
  <c r="O95" i="13"/>
  <c r="Q89" i="13" l="1"/>
  <c r="AA33" i="13"/>
  <c r="N103" i="13"/>
  <c r="AD19" i="13"/>
  <c r="AB38" i="13"/>
  <c r="AA39" i="13"/>
  <c r="F145" i="13"/>
  <c r="V62" i="13"/>
  <c r="G138" i="13"/>
  <c r="G145" i="13" s="1"/>
  <c r="T68" i="13"/>
  <c r="T75" i="13" s="1"/>
  <c r="X53" i="13"/>
  <c r="Y52" i="13"/>
  <c r="S76" i="13"/>
  <c r="V66" i="13"/>
  <c r="U67" i="13"/>
  <c r="Y47" i="13"/>
  <c r="W54" i="13"/>
  <c r="W62" i="13" s="1"/>
  <c r="L122" i="13"/>
  <c r="K123" i="13"/>
  <c r="I132" i="13"/>
  <c r="AE12" i="13"/>
  <c r="AE20" i="13" s="1"/>
  <c r="J124" i="13"/>
  <c r="J131" i="13" s="1"/>
  <c r="L117" i="13"/>
  <c r="C173" i="13"/>
  <c r="AG10" i="13"/>
  <c r="AF11" i="13"/>
  <c r="M110" i="13"/>
  <c r="M117" i="13" s="1"/>
  <c r="C174" i="13"/>
  <c r="Z40" i="13"/>
  <c r="Z48" i="13" s="1"/>
  <c r="S81" i="13"/>
  <c r="T80" i="13"/>
  <c r="N109" i="13"/>
  <c r="O108" i="13"/>
  <c r="C164" i="13"/>
  <c r="O96" i="13"/>
  <c r="O104" i="13" s="1"/>
  <c r="AB26" i="13"/>
  <c r="AB34" i="13" s="1"/>
  <c r="D152" i="13"/>
  <c r="D159" i="13" s="1"/>
  <c r="R82" i="13"/>
  <c r="R90" i="13" s="1"/>
  <c r="P95" i="13"/>
  <c r="Q94" i="13"/>
  <c r="AD24" i="13"/>
  <c r="AC25" i="13"/>
  <c r="I136" i="13"/>
  <c r="H137" i="13"/>
  <c r="F150" i="13"/>
  <c r="E151" i="13"/>
  <c r="D160" i="13" l="1"/>
  <c r="M118" i="13"/>
  <c r="AE19" i="13"/>
  <c r="T76" i="13"/>
  <c r="O103" i="13"/>
  <c r="AG11" i="13"/>
  <c r="Z47" i="13"/>
  <c r="U68" i="13"/>
  <c r="U76" i="13" s="1"/>
  <c r="K124" i="13"/>
  <c r="K132" i="13" s="1"/>
  <c r="V67" i="13"/>
  <c r="W66" i="13"/>
  <c r="G146" i="13"/>
  <c r="R89" i="13"/>
  <c r="T81" i="13"/>
  <c r="U80" i="13"/>
  <c r="D164" i="13"/>
  <c r="C179" i="13"/>
  <c r="J132" i="13"/>
  <c r="M122" i="13"/>
  <c r="L123" i="13"/>
  <c r="I137" i="13"/>
  <c r="J136" i="13"/>
  <c r="AE24" i="13"/>
  <c r="AD25" i="13"/>
  <c r="Q95" i="13"/>
  <c r="R94" i="13"/>
  <c r="O109" i="13"/>
  <c r="P108" i="13"/>
  <c r="W61" i="13"/>
  <c r="Z52" i="13"/>
  <c r="Y53" i="13"/>
  <c r="H138" i="13"/>
  <c r="H146" i="13" s="1"/>
  <c r="AC26" i="13"/>
  <c r="AC34" i="13" s="1"/>
  <c r="P96" i="13"/>
  <c r="P103" i="13" s="1"/>
  <c r="E152" i="13"/>
  <c r="E159" i="13" s="1"/>
  <c r="AB33" i="13"/>
  <c r="N110" i="13"/>
  <c r="N118" i="13" s="1"/>
  <c r="X54" i="13"/>
  <c r="X61" i="13" s="1"/>
  <c r="AA40" i="13"/>
  <c r="AA48" i="13" s="1"/>
  <c r="G150" i="13"/>
  <c r="F151" i="13"/>
  <c r="S82" i="13"/>
  <c r="S89" i="13" s="1"/>
  <c r="AF12" i="13"/>
  <c r="AF19" i="13" s="1"/>
  <c r="AB39" i="13"/>
  <c r="AC38" i="13"/>
  <c r="P104" i="13" l="1"/>
  <c r="H145" i="13"/>
  <c r="AC33" i="13"/>
  <c r="N117" i="13"/>
  <c r="K131" i="13"/>
  <c r="Y54" i="13"/>
  <c r="Y61" i="13" s="1"/>
  <c r="AB40" i="13"/>
  <c r="AB48" i="13" s="1"/>
  <c r="G151" i="13"/>
  <c r="H150" i="13"/>
  <c r="AA52" i="13"/>
  <c r="Z53" i="13"/>
  <c r="J137" i="13"/>
  <c r="K136" i="13"/>
  <c r="V80" i="13"/>
  <c r="U81" i="13"/>
  <c r="F152" i="13"/>
  <c r="I138" i="13"/>
  <c r="I145" i="13" s="1"/>
  <c r="T82" i="13"/>
  <c r="T90" i="13" s="1"/>
  <c r="U75" i="13"/>
  <c r="AE25" i="13"/>
  <c r="AF24" i="13"/>
  <c r="AA47" i="13"/>
  <c r="P109" i="13"/>
  <c r="Q108" i="13"/>
  <c r="L124" i="13"/>
  <c r="L131" i="13" s="1"/>
  <c r="O110" i="13"/>
  <c r="O118" i="13" s="1"/>
  <c r="N122" i="13"/>
  <c r="M123" i="13"/>
  <c r="AF20" i="13"/>
  <c r="X62" i="13"/>
  <c r="E160" i="13"/>
  <c r="R95" i="13"/>
  <c r="S94" i="13"/>
  <c r="X66" i="13"/>
  <c r="W67" i="13"/>
  <c r="AC39" i="13"/>
  <c r="AD38" i="13"/>
  <c r="Q96" i="13"/>
  <c r="Q104" i="13" s="1"/>
  <c r="C176" i="13"/>
  <c r="C180" i="13"/>
  <c r="C177" i="13"/>
  <c r="D176" i="13"/>
  <c r="V68" i="13"/>
  <c r="V76" i="13" s="1"/>
  <c r="AG12" i="13"/>
  <c r="AI11" i="13" s="1"/>
  <c r="AI13" i="13"/>
  <c r="S90" i="13"/>
  <c r="AD26" i="13"/>
  <c r="AD33" i="13" s="1"/>
  <c r="D165" i="13"/>
  <c r="E164" i="13"/>
  <c r="AI18" i="13" l="1"/>
  <c r="AJ18" i="13" s="1"/>
  <c r="I146" i="13"/>
  <c r="AD34" i="13"/>
  <c r="Q103" i="13"/>
  <c r="L132" i="13"/>
  <c r="T89" i="13"/>
  <c r="G152" i="13"/>
  <c r="G160" i="13" s="1"/>
  <c r="AC40" i="13"/>
  <c r="AC48" i="13" s="1"/>
  <c r="M124" i="13"/>
  <c r="M132" i="13" s="1"/>
  <c r="R108" i="13"/>
  <c r="Q109" i="13"/>
  <c r="U82" i="13"/>
  <c r="U89" i="13" s="1"/>
  <c r="AB47" i="13"/>
  <c r="E165" i="13"/>
  <c r="F164" i="13"/>
  <c r="C178" i="13"/>
  <c r="W68" i="13"/>
  <c r="W76" i="13" s="1"/>
  <c r="N123" i="13"/>
  <c r="O122" i="13"/>
  <c r="P110" i="13"/>
  <c r="P118" i="13" s="1"/>
  <c r="V81" i="13"/>
  <c r="W80" i="13"/>
  <c r="AE38" i="13"/>
  <c r="AD39" i="13"/>
  <c r="AG19" i="13"/>
  <c r="AI19" i="13" s="1"/>
  <c r="D166" i="13"/>
  <c r="D174" i="13" s="1"/>
  <c r="AG20" i="13"/>
  <c r="AI20" i="13" s="1"/>
  <c r="V75" i="13"/>
  <c r="C187" i="13"/>
  <c r="Y66" i="13"/>
  <c r="X67" i="13"/>
  <c r="O117" i="13"/>
  <c r="L136" i="13"/>
  <c r="K137" i="13"/>
  <c r="C188" i="13"/>
  <c r="T94" i="13"/>
  <c r="S95" i="13"/>
  <c r="AF25" i="13"/>
  <c r="AG24" i="13"/>
  <c r="J138" i="13"/>
  <c r="J146" i="13" s="1"/>
  <c r="R96" i="13"/>
  <c r="R103" i="13" s="1"/>
  <c r="AE26" i="13"/>
  <c r="AE34" i="13" s="1"/>
  <c r="Z54" i="13"/>
  <c r="Z62" i="13" s="1"/>
  <c r="Y62" i="13"/>
  <c r="F159" i="13"/>
  <c r="AA53" i="13"/>
  <c r="AB52" i="13"/>
  <c r="AI17" i="13"/>
  <c r="AI15" i="13"/>
  <c r="F160" i="13"/>
  <c r="H151" i="13"/>
  <c r="I150" i="13"/>
  <c r="AJ14" i="13" l="1"/>
  <c r="M131" i="13"/>
  <c r="AE33" i="13"/>
  <c r="D173" i="13"/>
  <c r="J145" i="13"/>
  <c r="Z61" i="13"/>
  <c r="AG25" i="13"/>
  <c r="AI27" i="13" s="1"/>
  <c r="S96" i="13"/>
  <c r="S103" i="13" s="1"/>
  <c r="W75" i="13"/>
  <c r="U90" i="13"/>
  <c r="AC47" i="13"/>
  <c r="AD40" i="13"/>
  <c r="AD47" i="13" s="1"/>
  <c r="R104" i="13"/>
  <c r="K138" i="13"/>
  <c r="K146" i="13" s="1"/>
  <c r="W81" i="13"/>
  <c r="X80" i="13"/>
  <c r="V82" i="13"/>
  <c r="V90" i="13" s="1"/>
  <c r="Q110" i="13"/>
  <c r="Q118" i="13" s="1"/>
  <c r="C193" i="13"/>
  <c r="D178" i="13"/>
  <c r="R109" i="13"/>
  <c r="S108" i="13"/>
  <c r="G159" i="13"/>
  <c r="M136" i="13"/>
  <c r="L137" i="13"/>
  <c r="P117" i="13"/>
  <c r="G164" i="13"/>
  <c r="F165" i="13"/>
  <c r="J150" i="13"/>
  <c r="I151" i="13"/>
  <c r="AB53" i="13"/>
  <c r="AC52" i="13"/>
  <c r="X68" i="13"/>
  <c r="X76" i="13" s="1"/>
  <c r="H152" i="13"/>
  <c r="H159" i="13" s="1"/>
  <c r="AA54" i="13"/>
  <c r="AA61" i="13" s="1"/>
  <c r="AF26" i="13"/>
  <c r="AF33" i="13" s="1"/>
  <c r="Y67" i="13"/>
  <c r="Z66" i="13"/>
  <c r="E166" i="13"/>
  <c r="E174" i="13" s="1"/>
  <c r="P122" i="13"/>
  <c r="O123" i="13"/>
  <c r="T95" i="13"/>
  <c r="U94" i="13"/>
  <c r="AF38" i="13"/>
  <c r="AE39" i="13"/>
  <c r="N124" i="13"/>
  <c r="N131" i="13" s="1"/>
  <c r="AF34" i="13" l="1"/>
  <c r="N132" i="13"/>
  <c r="E173" i="13"/>
  <c r="AA62" i="13"/>
  <c r="H160" i="13"/>
  <c r="K145" i="13"/>
  <c r="AG26" i="13"/>
  <c r="AI25" i="13" s="1"/>
  <c r="AE40" i="13"/>
  <c r="AE47" i="13" s="1"/>
  <c r="AF39" i="13"/>
  <c r="AG38" i="13"/>
  <c r="AA66" i="13"/>
  <c r="Z67" i="13"/>
  <c r="C194" i="13"/>
  <c r="C191" i="13"/>
  <c r="C190" i="13"/>
  <c r="D190" i="13"/>
  <c r="W82" i="13"/>
  <c r="W90" i="13" s="1"/>
  <c r="Y68" i="13"/>
  <c r="Y76" i="13" s="1"/>
  <c r="Q117" i="13"/>
  <c r="T96" i="13"/>
  <c r="T104" i="13" s="1"/>
  <c r="AC53" i="13"/>
  <c r="AD52" i="13"/>
  <c r="L138" i="13"/>
  <c r="L146" i="13" s="1"/>
  <c r="M137" i="13"/>
  <c r="N136" i="13"/>
  <c r="Q122" i="13"/>
  <c r="P123" i="13"/>
  <c r="X75" i="13"/>
  <c r="I152" i="13"/>
  <c r="I160" i="13" s="1"/>
  <c r="S104" i="13"/>
  <c r="U95" i="13"/>
  <c r="V94" i="13"/>
  <c r="O124" i="13"/>
  <c r="O132" i="13" s="1"/>
  <c r="AB54" i="13"/>
  <c r="AB61" i="13" s="1"/>
  <c r="J151" i="13"/>
  <c r="K150" i="13"/>
  <c r="S109" i="13"/>
  <c r="T108" i="13"/>
  <c r="V89" i="13"/>
  <c r="AD48" i="13"/>
  <c r="AI29" i="13"/>
  <c r="AI31" i="13"/>
  <c r="F166" i="13"/>
  <c r="F173" i="13" s="1"/>
  <c r="R110" i="13"/>
  <c r="R118" i="13" s="1"/>
  <c r="H164" i="13"/>
  <c r="G165" i="13"/>
  <c r="E178" i="13"/>
  <c r="D179" i="13"/>
  <c r="Y80" i="13"/>
  <c r="X81" i="13"/>
  <c r="AI32" i="13" l="1"/>
  <c r="AJ32" i="13" s="1"/>
  <c r="AJ28" i="13"/>
  <c r="I159" i="13"/>
  <c r="L145" i="13"/>
  <c r="C192" i="13"/>
  <c r="D192" i="13" s="1"/>
  <c r="AG33" i="13"/>
  <c r="AI33" i="13" s="1"/>
  <c r="AG34" i="13"/>
  <c r="AI34" i="13" s="1"/>
  <c r="J152" i="13"/>
  <c r="J160" i="13" s="1"/>
  <c r="R117" i="13"/>
  <c r="AB62" i="13"/>
  <c r="X82" i="13"/>
  <c r="X90" i="13" s="1"/>
  <c r="AA67" i="13"/>
  <c r="AB66" i="13"/>
  <c r="AG39" i="13"/>
  <c r="D180" i="13"/>
  <c r="D187" i="13" s="1"/>
  <c r="O131" i="13"/>
  <c r="Y75" i="13"/>
  <c r="AF40" i="13"/>
  <c r="AF47" i="13" s="1"/>
  <c r="Z80" i="13"/>
  <c r="Y81" i="13"/>
  <c r="F178" i="13"/>
  <c r="E179" i="13"/>
  <c r="S110" i="13"/>
  <c r="S118" i="13" s="1"/>
  <c r="C201" i="13"/>
  <c r="AE48" i="13"/>
  <c r="U108" i="13"/>
  <c r="T109" i="13"/>
  <c r="AE52" i="13"/>
  <c r="AD53" i="13"/>
  <c r="G166" i="13"/>
  <c r="G174" i="13" s="1"/>
  <c r="F174" i="13"/>
  <c r="P124" i="13"/>
  <c r="P132" i="13" s="1"/>
  <c r="AC54" i="13"/>
  <c r="AC62" i="13" s="1"/>
  <c r="H165" i="13"/>
  <c r="I164" i="13"/>
  <c r="K151" i="13"/>
  <c r="L150" i="13"/>
  <c r="V95" i="13"/>
  <c r="W94" i="13"/>
  <c r="Q123" i="13"/>
  <c r="R122" i="13"/>
  <c r="T103" i="13"/>
  <c r="W89" i="13"/>
  <c r="C202" i="13"/>
  <c r="U96" i="13"/>
  <c r="U104" i="13" s="1"/>
  <c r="N137" i="13"/>
  <c r="O136" i="13"/>
  <c r="M138" i="13"/>
  <c r="M145" i="13" s="1"/>
  <c r="Z68" i="13"/>
  <c r="Z75" i="13" s="1"/>
  <c r="C207" i="13" l="1"/>
  <c r="C205" i="13" s="1"/>
  <c r="M146" i="13"/>
  <c r="P131" i="13"/>
  <c r="D188" i="13"/>
  <c r="G173" i="13"/>
  <c r="AC61" i="13"/>
  <c r="O137" i="13"/>
  <c r="P136" i="13"/>
  <c r="R123" i="13"/>
  <c r="S122" i="13"/>
  <c r="N138" i="13"/>
  <c r="N146" i="13" s="1"/>
  <c r="Q124" i="13"/>
  <c r="Q132" i="13" s="1"/>
  <c r="AF48" i="13"/>
  <c r="X89" i="13"/>
  <c r="Z76" i="13"/>
  <c r="X94" i="13"/>
  <c r="W95" i="13"/>
  <c r="AD54" i="13"/>
  <c r="AD61" i="13" s="1"/>
  <c r="S117" i="13"/>
  <c r="AG40" i="13"/>
  <c r="AI39" i="13" s="1"/>
  <c r="AI41" i="13"/>
  <c r="V96" i="13"/>
  <c r="V104" i="13" s="1"/>
  <c r="AF52" i="13"/>
  <c r="AE53" i="13"/>
  <c r="D193" i="13"/>
  <c r="E192" i="13"/>
  <c r="U103" i="13"/>
  <c r="L151" i="13"/>
  <c r="M150" i="13"/>
  <c r="T110" i="13"/>
  <c r="T118" i="13" s="1"/>
  <c r="E180" i="13"/>
  <c r="E188" i="13" s="1"/>
  <c r="K152" i="13"/>
  <c r="K159" i="13" s="1"/>
  <c r="U109" i="13"/>
  <c r="V108" i="13"/>
  <c r="G178" i="13"/>
  <c r="F179" i="13"/>
  <c r="J159" i="13"/>
  <c r="I165" i="13"/>
  <c r="J164" i="13"/>
  <c r="Y82" i="13"/>
  <c r="Y90" i="13" s="1"/>
  <c r="AB67" i="13"/>
  <c r="AC66" i="13"/>
  <c r="H166" i="13"/>
  <c r="H174" i="13" s="1"/>
  <c r="Z81" i="13"/>
  <c r="AA80" i="13"/>
  <c r="AA68" i="13"/>
  <c r="AA75" i="13" s="1"/>
  <c r="C208" i="13" l="1"/>
  <c r="C216" i="13" s="1"/>
  <c r="C204" i="13"/>
  <c r="D204" i="13"/>
  <c r="Q131" i="13"/>
  <c r="AD62" i="13"/>
  <c r="N145" i="13"/>
  <c r="AA76" i="13"/>
  <c r="Y89" i="13"/>
  <c r="V103" i="13"/>
  <c r="L152" i="13"/>
  <c r="L159" i="13" s="1"/>
  <c r="I166" i="13"/>
  <c r="I173" i="13" s="1"/>
  <c r="K160" i="13"/>
  <c r="AI43" i="13"/>
  <c r="AJ42" i="13" s="1"/>
  <c r="AI45" i="13"/>
  <c r="AI46" i="13"/>
  <c r="AJ46" i="13" s="1"/>
  <c r="W96" i="13"/>
  <c r="W104" i="13" s="1"/>
  <c r="K164" i="13"/>
  <c r="J165" i="13"/>
  <c r="AD66" i="13"/>
  <c r="AC67" i="13"/>
  <c r="E187" i="13"/>
  <c r="F192" i="13"/>
  <c r="E193" i="13"/>
  <c r="AG48" i="13"/>
  <c r="AI48" i="13" s="1"/>
  <c r="Y94" i="13"/>
  <c r="X95" i="13"/>
  <c r="G179" i="13"/>
  <c r="H178" i="13"/>
  <c r="H173" i="13"/>
  <c r="AB68" i="13"/>
  <c r="AB76" i="13" s="1"/>
  <c r="F180" i="13"/>
  <c r="F188" i="13" s="1"/>
  <c r="D194" i="13"/>
  <c r="D201" i="13" s="1"/>
  <c r="AG47" i="13"/>
  <c r="AI47" i="13" s="1"/>
  <c r="S123" i="13"/>
  <c r="T122" i="13"/>
  <c r="AE54" i="13"/>
  <c r="AE62" i="13" s="1"/>
  <c r="AA81" i="13"/>
  <c r="AB80" i="13"/>
  <c r="V109" i="13"/>
  <c r="W108" i="13"/>
  <c r="T117" i="13"/>
  <c r="AF53" i="13"/>
  <c r="AG52" i="13"/>
  <c r="R124" i="13"/>
  <c r="R132" i="13" s="1"/>
  <c r="Z82" i="13"/>
  <c r="Z89" i="13" s="1"/>
  <c r="U110" i="13"/>
  <c r="U118" i="13" s="1"/>
  <c r="P137" i="13"/>
  <c r="Q136" i="13"/>
  <c r="N150" i="13"/>
  <c r="M151" i="13"/>
  <c r="O138" i="13"/>
  <c r="O146" i="13" s="1"/>
  <c r="C215" i="13" l="1"/>
  <c r="C206" i="13"/>
  <c r="C221" i="13" s="1"/>
  <c r="D218" i="13" s="1"/>
  <c r="O145" i="13"/>
  <c r="F187" i="13"/>
  <c r="W103" i="13"/>
  <c r="L160" i="13"/>
  <c r="U117" i="13"/>
  <c r="I174" i="13"/>
  <c r="AE61" i="13"/>
  <c r="AG53" i="13"/>
  <c r="AG54" i="13" s="1"/>
  <c r="AI53" i="13" s="1"/>
  <c r="P138" i="13"/>
  <c r="P146" i="13" s="1"/>
  <c r="AA82" i="13"/>
  <c r="AA90" i="13" s="1"/>
  <c r="D202" i="13"/>
  <c r="AB75" i="13"/>
  <c r="F193" i="13"/>
  <c r="G192" i="13"/>
  <c r="R131" i="13"/>
  <c r="I178" i="13"/>
  <c r="H179" i="13"/>
  <c r="AC68" i="13"/>
  <c r="AC76" i="13" s="1"/>
  <c r="AF54" i="13"/>
  <c r="AF62" i="13" s="1"/>
  <c r="G180" i="13"/>
  <c r="G188" i="13" s="1"/>
  <c r="AE66" i="13"/>
  <c r="AD67" i="13"/>
  <c r="M152" i="13"/>
  <c r="M160" i="13" s="1"/>
  <c r="Z90" i="13"/>
  <c r="U122" i="13"/>
  <c r="T123" i="13"/>
  <c r="X96" i="13"/>
  <c r="X104" i="13" s="1"/>
  <c r="J166" i="13"/>
  <c r="J173" i="13" s="1"/>
  <c r="O150" i="13"/>
  <c r="N151" i="13"/>
  <c r="W109" i="13"/>
  <c r="X108" i="13"/>
  <c r="Z94" i="13"/>
  <c r="Y95" i="13"/>
  <c r="L164" i="13"/>
  <c r="K165" i="13"/>
  <c r="V110" i="13"/>
  <c r="V117" i="13" s="1"/>
  <c r="S124" i="13"/>
  <c r="S132" i="13" s="1"/>
  <c r="R136" i="13"/>
  <c r="Q137" i="13"/>
  <c r="AB81" i="13"/>
  <c r="AC80" i="13"/>
  <c r="E194" i="13"/>
  <c r="E201" i="13" s="1"/>
  <c r="C219" i="13" l="1"/>
  <c r="C222" i="13"/>
  <c r="C230" i="13" s="1"/>
  <c r="C218" i="13"/>
  <c r="C220" i="13" s="1"/>
  <c r="D206" i="13"/>
  <c r="D207" i="13" s="1"/>
  <c r="D208" i="13" s="1"/>
  <c r="D215" i="13" s="1"/>
  <c r="J174" i="13"/>
  <c r="E202" i="13"/>
  <c r="AF61" i="13"/>
  <c r="AI55" i="13"/>
  <c r="AI60" i="13" s="1"/>
  <c r="AJ60" i="13" s="1"/>
  <c r="M159" i="13"/>
  <c r="AG62" i="13"/>
  <c r="AI62" i="13" s="1"/>
  <c r="V118" i="13"/>
  <c r="Q138" i="13"/>
  <c r="Q145" i="13" s="1"/>
  <c r="AC75" i="13"/>
  <c r="Z95" i="13"/>
  <c r="AA94" i="13"/>
  <c r="AD68" i="13"/>
  <c r="AD76" i="13" s="1"/>
  <c r="H180" i="13"/>
  <c r="H187" i="13" s="1"/>
  <c r="AA89" i="13"/>
  <c r="AD80" i="13"/>
  <c r="AC81" i="13"/>
  <c r="X109" i="13"/>
  <c r="Y108" i="13"/>
  <c r="X103" i="13"/>
  <c r="AB82" i="13"/>
  <c r="AB89" i="13" s="1"/>
  <c r="W110" i="13"/>
  <c r="W118" i="13" s="1"/>
  <c r="AF66" i="13"/>
  <c r="AE67" i="13"/>
  <c r="J178" i="13"/>
  <c r="I179" i="13"/>
  <c r="L165" i="13"/>
  <c r="M164" i="13"/>
  <c r="G187" i="13"/>
  <c r="AG61" i="13"/>
  <c r="H192" i="13"/>
  <c r="G193" i="13"/>
  <c r="P145" i="13"/>
  <c r="N152" i="13"/>
  <c r="N160" i="13" s="1"/>
  <c r="T124" i="13"/>
  <c r="T132" i="13" s="1"/>
  <c r="R137" i="13"/>
  <c r="S136" i="13"/>
  <c r="K166" i="13"/>
  <c r="K173" i="13" s="1"/>
  <c r="P150" i="13"/>
  <c r="O151" i="13"/>
  <c r="U123" i="13"/>
  <c r="V122" i="13"/>
  <c r="S131" i="13"/>
  <c r="Y96" i="13"/>
  <c r="Y104" i="13" s="1"/>
  <c r="F194" i="13"/>
  <c r="F201" i="13" s="1"/>
  <c r="C229" i="13" l="1"/>
  <c r="AI61" i="13"/>
  <c r="E206" i="13"/>
  <c r="AI59" i="13"/>
  <c r="AI57" i="13"/>
  <c r="AJ56" i="13" s="1"/>
  <c r="H188" i="13"/>
  <c r="K174" i="13"/>
  <c r="F202" i="13"/>
  <c r="N159" i="13"/>
  <c r="Q146" i="13"/>
  <c r="AC82" i="13"/>
  <c r="AC90" i="13" s="1"/>
  <c r="C235" i="13"/>
  <c r="D220" i="13"/>
  <c r="T136" i="13"/>
  <c r="S137" i="13"/>
  <c r="AD81" i="13"/>
  <c r="AE80" i="13"/>
  <c r="AB94" i="13"/>
  <c r="AA95" i="13"/>
  <c r="R138" i="13"/>
  <c r="R146" i="13" s="1"/>
  <c r="M165" i="13"/>
  <c r="N164" i="13"/>
  <c r="Z96" i="13"/>
  <c r="Z104" i="13" s="1"/>
  <c r="U124" i="13"/>
  <c r="U132" i="13" s="1"/>
  <c r="AE68" i="13"/>
  <c r="AE76" i="13" s="1"/>
  <c r="AB90" i="13"/>
  <c r="AF67" i="13"/>
  <c r="AG66" i="13"/>
  <c r="T131" i="13"/>
  <c r="Y103" i="13"/>
  <c r="Q150" i="13"/>
  <c r="P151" i="13"/>
  <c r="I180" i="13"/>
  <c r="I187" i="13" s="1"/>
  <c r="W117" i="13"/>
  <c r="L166" i="13"/>
  <c r="L173" i="13" s="1"/>
  <c r="O152" i="13"/>
  <c r="O160" i="13" s="1"/>
  <c r="D216" i="13"/>
  <c r="G194" i="13"/>
  <c r="G202" i="13" s="1"/>
  <c r="J179" i="13"/>
  <c r="K178" i="13"/>
  <c r="Z108" i="13"/>
  <c r="Y109" i="13"/>
  <c r="AD75" i="13"/>
  <c r="V123" i="13"/>
  <c r="W122" i="13"/>
  <c r="I192" i="13"/>
  <c r="H193" i="13"/>
  <c r="X110" i="13"/>
  <c r="X118" i="13" s="1"/>
  <c r="F206" i="13" l="1"/>
  <c r="E207" i="13"/>
  <c r="E208" i="13" s="1"/>
  <c r="E216" i="13" s="1"/>
  <c r="G201" i="13"/>
  <c r="I188" i="13"/>
  <c r="L174" i="13"/>
  <c r="AE75" i="13"/>
  <c r="R145" i="13"/>
  <c r="P152" i="13"/>
  <c r="P160" i="13" s="1"/>
  <c r="AE81" i="13"/>
  <c r="AF80" i="13"/>
  <c r="C236" i="13"/>
  <c r="C233" i="13"/>
  <c r="C232" i="13"/>
  <c r="D232" i="13"/>
  <c r="R150" i="13"/>
  <c r="Q151" i="13"/>
  <c r="N165" i="13"/>
  <c r="O164" i="13"/>
  <c r="AD82" i="13"/>
  <c r="AD90" i="13" s="1"/>
  <c r="M166" i="13"/>
  <c r="M174" i="13" s="1"/>
  <c r="AC89" i="13"/>
  <c r="J192" i="13"/>
  <c r="I193" i="13"/>
  <c r="X122" i="13"/>
  <c r="W123" i="13"/>
  <c r="V124" i="13"/>
  <c r="V132" i="13" s="1"/>
  <c r="U131" i="13"/>
  <c r="Y110" i="13"/>
  <c r="Y118" i="13" s="1"/>
  <c r="O159" i="13"/>
  <c r="X117" i="13"/>
  <c r="Z109" i="13"/>
  <c r="AA108" i="13"/>
  <c r="AG67" i="13"/>
  <c r="S138" i="13"/>
  <c r="S145" i="13" s="1"/>
  <c r="AF68" i="13"/>
  <c r="AF76" i="13" s="1"/>
  <c r="Z103" i="13"/>
  <c r="AA96" i="13"/>
  <c r="AA104" i="13" s="1"/>
  <c r="U136" i="13"/>
  <c r="T137" i="13"/>
  <c r="L178" i="13"/>
  <c r="K179" i="13"/>
  <c r="H194" i="13"/>
  <c r="H202" i="13" s="1"/>
  <c r="J180" i="13"/>
  <c r="J187" i="13" s="1"/>
  <c r="AB95" i="13"/>
  <c r="AC94" i="13"/>
  <c r="D221" i="13"/>
  <c r="E220" i="13"/>
  <c r="E215" i="13" l="1"/>
  <c r="J188" i="13"/>
  <c r="P159" i="13"/>
  <c r="F207" i="13"/>
  <c r="F208" i="13" s="1"/>
  <c r="F216" i="13" s="1"/>
  <c r="G206" i="13"/>
  <c r="S146" i="13"/>
  <c r="H201" i="13"/>
  <c r="Y117" i="13"/>
  <c r="V131" i="13"/>
  <c r="N166" i="13"/>
  <c r="N173" i="13" s="1"/>
  <c r="C243" i="13"/>
  <c r="U137" i="13"/>
  <c r="V136" i="13"/>
  <c r="P164" i="13"/>
  <c r="O165" i="13"/>
  <c r="AA103" i="13"/>
  <c r="W124" i="13"/>
  <c r="W132" i="13" s="1"/>
  <c r="Q152" i="13"/>
  <c r="Q160" i="13" s="1"/>
  <c r="C244" i="13"/>
  <c r="T138" i="13"/>
  <c r="T146" i="13" s="1"/>
  <c r="Y122" i="13"/>
  <c r="X123" i="13"/>
  <c r="M173" i="13"/>
  <c r="R151" i="13"/>
  <c r="S150" i="13"/>
  <c r="AF81" i="13"/>
  <c r="AG80" i="13"/>
  <c r="D222" i="13"/>
  <c r="AG68" i="13"/>
  <c r="AI67" i="13" s="1"/>
  <c r="AI69" i="13"/>
  <c r="I194" i="13"/>
  <c r="I201" i="13" s="1"/>
  <c r="AE82" i="13"/>
  <c r="AE90" i="13" s="1"/>
  <c r="E221" i="13"/>
  <c r="F220" i="13"/>
  <c r="K180" i="13"/>
  <c r="K187" i="13" s="1"/>
  <c r="AA109" i="13"/>
  <c r="AB108" i="13"/>
  <c r="J193" i="13"/>
  <c r="K192" i="13"/>
  <c r="AC95" i="13"/>
  <c r="AD94" i="13"/>
  <c r="AF75" i="13"/>
  <c r="AB96" i="13"/>
  <c r="AB103" i="13" s="1"/>
  <c r="L179" i="13"/>
  <c r="M178" i="13"/>
  <c r="Z110" i="13"/>
  <c r="Z117" i="13" s="1"/>
  <c r="AD89" i="13"/>
  <c r="C234" i="13"/>
  <c r="F215" i="13" l="1"/>
  <c r="H206" i="13"/>
  <c r="G207" i="13"/>
  <c r="G208" i="13" s="1"/>
  <c r="G216" i="13" s="1"/>
  <c r="Q159" i="13"/>
  <c r="N174" i="13"/>
  <c r="K188" i="13"/>
  <c r="I202" i="13"/>
  <c r="Z118" i="13"/>
  <c r="Y123" i="13"/>
  <c r="Z122" i="13"/>
  <c r="C249" i="13"/>
  <c r="D234" i="13"/>
  <c r="L180" i="13"/>
  <c r="L188" i="13" s="1"/>
  <c r="J194" i="13"/>
  <c r="J202" i="13" s="1"/>
  <c r="D230" i="13"/>
  <c r="W131" i="13"/>
  <c r="F221" i="13"/>
  <c r="G220" i="13"/>
  <c r="AI74" i="13"/>
  <c r="AJ74" i="13" s="1"/>
  <c r="AI71" i="13"/>
  <c r="AJ70" i="13" s="1"/>
  <c r="AI73" i="13"/>
  <c r="AG81" i="13"/>
  <c r="T145" i="13"/>
  <c r="AF82" i="13"/>
  <c r="AF90" i="13" s="1"/>
  <c r="AB104" i="13"/>
  <c r="E222" i="13"/>
  <c r="AG75" i="13"/>
  <c r="AI75" i="13" s="1"/>
  <c r="S151" i="13"/>
  <c r="T150" i="13"/>
  <c r="O166" i="13"/>
  <c r="O174" i="13" s="1"/>
  <c r="N178" i="13"/>
  <c r="M179" i="13"/>
  <c r="K193" i="13"/>
  <c r="L192" i="13"/>
  <c r="AC108" i="13"/>
  <c r="AB109" i="13"/>
  <c r="AE89" i="13"/>
  <c r="AG76" i="13"/>
  <c r="AI76" i="13" s="1"/>
  <c r="R152" i="13"/>
  <c r="R159" i="13" s="1"/>
  <c r="P165" i="13"/>
  <c r="Q164" i="13"/>
  <c r="AD95" i="13"/>
  <c r="AE94" i="13"/>
  <c r="W136" i="13"/>
  <c r="V137" i="13"/>
  <c r="AA110" i="13"/>
  <c r="AA118" i="13" s="1"/>
  <c r="AC96" i="13"/>
  <c r="AC104" i="13" s="1"/>
  <c r="D229" i="13"/>
  <c r="X124" i="13"/>
  <c r="X131" i="13" s="1"/>
  <c r="U138" i="13"/>
  <c r="U146" i="13" s="1"/>
  <c r="G215" i="13" l="1"/>
  <c r="I206" i="13"/>
  <c r="H207" i="13"/>
  <c r="H208" i="13" s="1"/>
  <c r="H215" i="13" s="1"/>
  <c r="X132" i="13"/>
  <c r="R160" i="13"/>
  <c r="AE95" i="13"/>
  <c r="AF94" i="13"/>
  <c r="O173" i="13"/>
  <c r="AF89" i="13"/>
  <c r="H220" i="13"/>
  <c r="G221" i="13"/>
  <c r="L187" i="13"/>
  <c r="V138" i="13"/>
  <c r="V146" i="13" s="1"/>
  <c r="W137" i="13"/>
  <c r="X136" i="13"/>
  <c r="AD96" i="13"/>
  <c r="AD104" i="13" s="1"/>
  <c r="AB110" i="13"/>
  <c r="AB118" i="13" s="1"/>
  <c r="E229" i="13"/>
  <c r="F222" i="13"/>
  <c r="F230" i="13" s="1"/>
  <c r="AC103" i="13"/>
  <c r="U145" i="13"/>
  <c r="Q165" i="13"/>
  <c r="R164" i="13"/>
  <c r="AC109" i="13"/>
  <c r="AD108" i="13"/>
  <c r="T151" i="13"/>
  <c r="U150" i="13"/>
  <c r="E230" i="13"/>
  <c r="D235" i="13"/>
  <c r="E234" i="13"/>
  <c r="P166" i="13"/>
  <c r="P173" i="13" s="1"/>
  <c r="S152" i="13"/>
  <c r="S160" i="13" s="1"/>
  <c r="AG82" i="13"/>
  <c r="AI81" i="13" s="1"/>
  <c r="AI83" i="13"/>
  <c r="C250" i="13"/>
  <c r="C257" i="13" s="1"/>
  <c r="C247" i="13"/>
  <c r="D246" i="13"/>
  <c r="C246" i="13"/>
  <c r="L193" i="13"/>
  <c r="M192" i="13"/>
  <c r="J201" i="13"/>
  <c r="AA122" i="13"/>
  <c r="Z123" i="13"/>
  <c r="AA117" i="13"/>
  <c r="K194" i="13"/>
  <c r="K202" i="13" s="1"/>
  <c r="M180" i="13"/>
  <c r="M187" i="13" s="1"/>
  <c r="Y124" i="13"/>
  <c r="Y132" i="13" s="1"/>
  <c r="N179" i="13"/>
  <c r="O178" i="13"/>
  <c r="H216" i="13" l="1"/>
  <c r="I207" i="13"/>
  <c r="I208" i="13" s="1"/>
  <c r="I216" i="13" s="1"/>
  <c r="J206" i="13"/>
  <c r="P174" i="13"/>
  <c r="M188" i="13"/>
  <c r="V145" i="13"/>
  <c r="S159" i="13"/>
  <c r="V150" i="13"/>
  <c r="U151" i="13"/>
  <c r="AD103" i="13"/>
  <c r="G222" i="13"/>
  <c r="G230" i="13" s="1"/>
  <c r="T152" i="13"/>
  <c r="T160" i="13" s="1"/>
  <c r="K201" i="13"/>
  <c r="M193" i="13"/>
  <c r="N192" i="13"/>
  <c r="C258" i="13"/>
  <c r="AD109" i="13"/>
  <c r="AE108" i="13"/>
  <c r="F229" i="13"/>
  <c r="H221" i="13"/>
  <c r="I220" i="13"/>
  <c r="Y131" i="13"/>
  <c r="L194" i="13"/>
  <c r="L201" i="13" s="1"/>
  <c r="AI88" i="13"/>
  <c r="AJ88" i="13" s="1"/>
  <c r="AI87" i="13"/>
  <c r="AI85" i="13"/>
  <c r="AJ84" i="13" s="1"/>
  <c r="AC110" i="13"/>
  <c r="AC118" i="13" s="1"/>
  <c r="X137" i="13"/>
  <c r="Y136" i="13"/>
  <c r="R165" i="13"/>
  <c r="S164" i="13"/>
  <c r="W138" i="13"/>
  <c r="W145" i="13" s="1"/>
  <c r="O179" i="13"/>
  <c r="P178" i="13"/>
  <c r="Z124" i="13"/>
  <c r="Z131" i="13" s="1"/>
  <c r="C248" i="13"/>
  <c r="AG89" i="13"/>
  <c r="AI89" i="13" s="1"/>
  <c r="F234" i="13"/>
  <c r="E235" i="13"/>
  <c r="Q166" i="13"/>
  <c r="Q174" i="13" s="1"/>
  <c r="AB117" i="13"/>
  <c r="AG94" i="13"/>
  <c r="AF95" i="13"/>
  <c r="N180" i="13"/>
  <c r="N188" i="13" s="1"/>
  <c r="AB122" i="13"/>
  <c r="AA123" i="13"/>
  <c r="AG90" i="13"/>
  <c r="AI90" i="13" s="1"/>
  <c r="D236" i="13"/>
  <c r="D243" i="13" s="1"/>
  <c r="AE96" i="13"/>
  <c r="AE103" i="13" s="1"/>
  <c r="I215" i="13" l="1"/>
  <c r="K206" i="13"/>
  <c r="J207" i="13"/>
  <c r="J208" i="13" s="1"/>
  <c r="J215" i="13" s="1"/>
  <c r="W146" i="13"/>
  <c r="D244" i="13"/>
  <c r="AG95" i="13"/>
  <c r="AG96" i="13" s="1"/>
  <c r="AI95" i="13" s="1"/>
  <c r="Z132" i="13"/>
  <c r="L202" i="13"/>
  <c r="M194" i="13"/>
  <c r="M202" i="13" s="1"/>
  <c r="AE104" i="13"/>
  <c r="AC122" i="13"/>
  <c r="AB123" i="13"/>
  <c r="Q173" i="13"/>
  <c r="I221" i="13"/>
  <c r="J220" i="13"/>
  <c r="AA124" i="13"/>
  <c r="AA131" i="13" s="1"/>
  <c r="Q178" i="13"/>
  <c r="P179" i="13"/>
  <c r="T164" i="13"/>
  <c r="S165" i="13"/>
  <c r="H222" i="13"/>
  <c r="H229" i="13" s="1"/>
  <c r="N187" i="13"/>
  <c r="E236" i="13"/>
  <c r="E244" i="13" s="1"/>
  <c r="O180" i="13"/>
  <c r="O188" i="13" s="1"/>
  <c r="R166" i="13"/>
  <c r="R173" i="13" s="1"/>
  <c r="T159" i="13"/>
  <c r="U152" i="13"/>
  <c r="U159" i="13" s="1"/>
  <c r="G234" i="13"/>
  <c r="F235" i="13"/>
  <c r="Y137" i="13"/>
  <c r="Z136" i="13"/>
  <c r="AF108" i="13"/>
  <c r="AE109" i="13"/>
  <c r="W150" i="13"/>
  <c r="V151" i="13"/>
  <c r="AF96" i="13"/>
  <c r="AF103" i="13" s="1"/>
  <c r="X138" i="13"/>
  <c r="X146" i="13" s="1"/>
  <c r="AD110" i="13"/>
  <c r="AD118" i="13" s="1"/>
  <c r="G229" i="13"/>
  <c r="C263" i="13"/>
  <c r="D248" i="13"/>
  <c r="AC117" i="13"/>
  <c r="N193" i="13"/>
  <c r="O192" i="13"/>
  <c r="J216" i="13" l="1"/>
  <c r="L206" i="13"/>
  <c r="K207" i="13"/>
  <c r="K208" i="13" s="1"/>
  <c r="K215" i="13" s="1"/>
  <c r="AI97" i="13"/>
  <c r="AI102" i="13" s="1"/>
  <c r="AJ102" i="13" s="1"/>
  <c r="E243" i="13"/>
  <c r="R174" i="13"/>
  <c r="U164" i="13"/>
  <c r="T165" i="13"/>
  <c r="C264" i="13"/>
  <c r="C261" i="13"/>
  <c r="C260" i="13"/>
  <c r="D260" i="13"/>
  <c r="AF104" i="13"/>
  <c r="Y138" i="13"/>
  <c r="Y146" i="13" s="1"/>
  <c r="P180" i="13"/>
  <c r="P188" i="13" s="1"/>
  <c r="I222" i="13"/>
  <c r="I230" i="13" s="1"/>
  <c r="AG104" i="13"/>
  <c r="J221" i="13"/>
  <c r="K220" i="13"/>
  <c r="F236" i="13"/>
  <c r="F243" i="13" s="1"/>
  <c r="R178" i="13"/>
  <c r="Q179" i="13"/>
  <c r="G235" i="13"/>
  <c r="H234" i="13"/>
  <c r="H230" i="13"/>
  <c r="AA132" i="13"/>
  <c r="AB124" i="13"/>
  <c r="AB132" i="13" s="1"/>
  <c r="AC123" i="13"/>
  <c r="AD122" i="13"/>
  <c r="W151" i="13"/>
  <c r="X150" i="13"/>
  <c r="O187" i="13"/>
  <c r="AE110" i="13"/>
  <c r="AE117" i="13" s="1"/>
  <c r="U160" i="13"/>
  <c r="M201" i="13"/>
  <c r="E248" i="13"/>
  <c r="D249" i="13"/>
  <c r="AA136" i="13"/>
  <c r="Z137" i="13"/>
  <c r="AD117" i="13"/>
  <c r="V152" i="13"/>
  <c r="V159" i="13" s="1"/>
  <c r="P192" i="13"/>
  <c r="O193" i="13"/>
  <c r="N194" i="13"/>
  <c r="N202" i="13" s="1"/>
  <c r="X145" i="13"/>
  <c r="AF109" i="13"/>
  <c r="AG108" i="13"/>
  <c r="S166" i="13"/>
  <c r="S174" i="13" s="1"/>
  <c r="AG103" i="13"/>
  <c r="AI103" i="13" s="1"/>
  <c r="AI104" i="13" l="1"/>
  <c r="K216" i="13"/>
  <c r="AI101" i="13"/>
  <c r="M206" i="13"/>
  <c r="L207" i="13"/>
  <c r="L208" i="13" s="1"/>
  <c r="L215" i="13" s="1"/>
  <c r="AI99" i="13"/>
  <c r="AJ98" i="13" s="1"/>
  <c r="I229" i="13"/>
  <c r="AG109" i="13"/>
  <c r="AI111" i="13" s="1"/>
  <c r="AE118" i="13"/>
  <c r="C262" i="13"/>
  <c r="C277" i="13" s="1"/>
  <c r="Y150" i="13"/>
  <c r="X151" i="13"/>
  <c r="P187" i="13"/>
  <c r="AD123" i="13"/>
  <c r="AE122" i="13"/>
  <c r="S173" i="13"/>
  <c r="N201" i="13"/>
  <c r="AB136" i="13"/>
  <c r="AA137" i="13"/>
  <c r="O194" i="13"/>
  <c r="O202" i="13" s="1"/>
  <c r="D250" i="13"/>
  <c r="D257" i="13" s="1"/>
  <c r="W152" i="13"/>
  <c r="W159" i="13" s="1"/>
  <c r="H235" i="13"/>
  <c r="I234" i="13"/>
  <c r="L220" i="13"/>
  <c r="K221" i="13"/>
  <c r="Q192" i="13"/>
  <c r="P193" i="13"/>
  <c r="J222" i="13"/>
  <c r="J230" i="13" s="1"/>
  <c r="AC124" i="13"/>
  <c r="AC131" i="13" s="1"/>
  <c r="Q180" i="13"/>
  <c r="Q188" i="13" s="1"/>
  <c r="Y145" i="13"/>
  <c r="C271" i="13"/>
  <c r="F248" i="13"/>
  <c r="E249" i="13"/>
  <c r="AF110" i="13"/>
  <c r="AF118" i="13" s="1"/>
  <c r="V160" i="13"/>
  <c r="AB131" i="13"/>
  <c r="S178" i="13"/>
  <c r="R179" i="13"/>
  <c r="C272" i="13"/>
  <c r="T166" i="13"/>
  <c r="T174" i="13" s="1"/>
  <c r="V164" i="13"/>
  <c r="U165" i="13"/>
  <c r="G236" i="13"/>
  <c r="G243" i="13" s="1"/>
  <c r="Z138" i="13"/>
  <c r="Z145" i="13" s="1"/>
  <c r="F244" i="13"/>
  <c r="L216" i="13" l="1"/>
  <c r="AG110" i="13"/>
  <c r="AI109" i="13" s="1"/>
  <c r="AI116" i="13" s="1"/>
  <c r="AJ116" i="13" s="1"/>
  <c r="N206" i="13"/>
  <c r="M207" i="13"/>
  <c r="M208" i="13" s="1"/>
  <c r="M216" i="13" s="1"/>
  <c r="T173" i="13"/>
  <c r="AC132" i="13"/>
  <c r="J229" i="13"/>
  <c r="Q187" i="13"/>
  <c r="D258" i="13"/>
  <c r="D262" i="13"/>
  <c r="E262" i="13" s="1"/>
  <c r="J234" i="13"/>
  <c r="I235" i="13"/>
  <c r="AF122" i="13"/>
  <c r="AE123" i="13"/>
  <c r="H236" i="13"/>
  <c r="H244" i="13" s="1"/>
  <c r="AD124" i="13"/>
  <c r="AD132" i="13" s="1"/>
  <c r="R180" i="13"/>
  <c r="R188" i="13" s="1"/>
  <c r="F249" i="13"/>
  <c r="G248" i="13"/>
  <c r="T178" i="13"/>
  <c r="S179" i="13"/>
  <c r="O201" i="13"/>
  <c r="AI113" i="13"/>
  <c r="AI115" i="13"/>
  <c r="W160" i="13"/>
  <c r="C278" i="13"/>
  <c r="C275" i="13"/>
  <c r="C274" i="13"/>
  <c r="D274" i="13"/>
  <c r="G244" i="13"/>
  <c r="AF117" i="13"/>
  <c r="P194" i="13"/>
  <c r="P201" i="13" s="1"/>
  <c r="AA138" i="13"/>
  <c r="AA145" i="13" s="1"/>
  <c r="Z146" i="13"/>
  <c r="U166" i="13"/>
  <c r="U174" i="13" s="1"/>
  <c r="V165" i="13"/>
  <c r="W164" i="13"/>
  <c r="R192" i="13"/>
  <c r="Q193" i="13"/>
  <c r="AB137" i="13"/>
  <c r="AC136" i="13"/>
  <c r="X152" i="13"/>
  <c r="X159" i="13" s="1"/>
  <c r="E250" i="13"/>
  <c r="E258" i="13" s="1"/>
  <c r="K222" i="13"/>
  <c r="K230" i="13" s="1"/>
  <c r="Z150" i="13"/>
  <c r="Y151" i="13"/>
  <c r="M220" i="13"/>
  <c r="L221" i="13"/>
  <c r="AG117" i="13" l="1"/>
  <c r="AI117" i="13" s="1"/>
  <c r="AG118" i="13"/>
  <c r="AI118" i="13" s="1"/>
  <c r="AJ112" i="13"/>
  <c r="M215" i="13"/>
  <c r="N207" i="13"/>
  <c r="N208" i="13" s="1"/>
  <c r="N215" i="13" s="1"/>
  <c r="O206" i="13"/>
  <c r="X160" i="13"/>
  <c r="C276" i="13"/>
  <c r="C291" i="13" s="1"/>
  <c r="D263" i="13"/>
  <c r="D264" i="13" s="1"/>
  <c r="R187" i="13"/>
  <c r="E263" i="13"/>
  <c r="F262" i="13"/>
  <c r="E257" i="13"/>
  <c r="X164" i="13"/>
  <c r="W165" i="13"/>
  <c r="AE124" i="13"/>
  <c r="AE132" i="13" s="1"/>
  <c r="P202" i="13"/>
  <c r="C285" i="13"/>
  <c r="V166" i="13"/>
  <c r="V174" i="13" s="1"/>
  <c r="Z151" i="13"/>
  <c r="AA150" i="13"/>
  <c r="S180" i="13"/>
  <c r="S187" i="13" s="1"/>
  <c r="AD131" i="13"/>
  <c r="AF123" i="13"/>
  <c r="AG122" i="13"/>
  <c r="L222" i="13"/>
  <c r="L230" i="13" s="1"/>
  <c r="U178" i="13"/>
  <c r="T179" i="13"/>
  <c r="I236" i="13"/>
  <c r="I244" i="13" s="1"/>
  <c r="Y152" i="13"/>
  <c r="Y160" i="13" s="1"/>
  <c r="C286" i="13"/>
  <c r="K229" i="13"/>
  <c r="AC137" i="13"/>
  <c r="AD136" i="13"/>
  <c r="U173" i="13"/>
  <c r="AA146" i="13"/>
  <c r="G249" i="13"/>
  <c r="H248" i="13"/>
  <c r="H243" i="13"/>
  <c r="K234" i="13"/>
  <c r="J235" i="13"/>
  <c r="Q194" i="13"/>
  <c r="Q202" i="13" s="1"/>
  <c r="R193" i="13"/>
  <c r="S192" i="13"/>
  <c r="M221" i="13"/>
  <c r="N220" i="13"/>
  <c r="AB138" i="13"/>
  <c r="AB146" i="13" s="1"/>
  <c r="F250" i="13"/>
  <c r="N216" i="13" l="1"/>
  <c r="D276" i="13"/>
  <c r="D277" i="13" s="1"/>
  <c r="P206" i="13"/>
  <c r="O207" i="13"/>
  <c r="O208" i="13" s="1"/>
  <c r="O215" i="13" s="1"/>
  <c r="L229" i="13"/>
  <c r="Y159" i="13"/>
  <c r="AB145" i="13"/>
  <c r="V173" i="13"/>
  <c r="I243" i="13"/>
  <c r="AG123" i="13"/>
  <c r="AG124" i="13" s="1"/>
  <c r="S188" i="13"/>
  <c r="J236" i="13"/>
  <c r="J244" i="13" s="1"/>
  <c r="AC138" i="13"/>
  <c r="AC146" i="13" s="1"/>
  <c r="W166" i="13"/>
  <c r="W173" i="13" s="1"/>
  <c r="N221" i="13"/>
  <c r="O220" i="13"/>
  <c r="Y164" i="13"/>
  <c r="X165" i="13"/>
  <c r="AA151" i="13"/>
  <c r="AB150" i="13"/>
  <c r="AE131" i="13"/>
  <c r="F257" i="13"/>
  <c r="M222" i="13"/>
  <c r="M230" i="13" s="1"/>
  <c r="F258" i="13"/>
  <c r="S193" i="13"/>
  <c r="T192" i="13"/>
  <c r="H249" i="13"/>
  <c r="I248" i="13"/>
  <c r="Z152" i="13"/>
  <c r="Z160" i="13" s="1"/>
  <c r="G262" i="13"/>
  <c r="F263" i="13"/>
  <c r="V178" i="13"/>
  <c r="U179" i="13"/>
  <c r="K235" i="13"/>
  <c r="L234" i="13"/>
  <c r="R194" i="13"/>
  <c r="R202" i="13" s="1"/>
  <c r="G250" i="13"/>
  <c r="G258" i="13" s="1"/>
  <c r="T180" i="13"/>
  <c r="T187" i="13" s="1"/>
  <c r="E264" i="13"/>
  <c r="E272" i="13" s="1"/>
  <c r="D271" i="13"/>
  <c r="C288" i="13"/>
  <c r="C292" i="13"/>
  <c r="C299" i="13" s="1"/>
  <c r="C289" i="13"/>
  <c r="D288" i="13"/>
  <c r="AF124" i="13"/>
  <c r="AF132" i="13" s="1"/>
  <c r="Q201" i="13"/>
  <c r="AE136" i="13"/>
  <c r="AD137" i="13"/>
  <c r="D272" i="13"/>
  <c r="E276" i="13" l="1"/>
  <c r="F276" i="13" s="1"/>
  <c r="O216" i="13"/>
  <c r="P207" i="13"/>
  <c r="P208" i="13" s="1"/>
  <c r="P216" i="13" s="1"/>
  <c r="Q206" i="13"/>
  <c r="R201" i="13"/>
  <c r="T188" i="13"/>
  <c r="Z159" i="13"/>
  <c r="AI125" i="13"/>
  <c r="AI123" i="13"/>
  <c r="AG132" i="13"/>
  <c r="AI132" i="13" s="1"/>
  <c r="C290" i="13"/>
  <c r="D290" i="13" s="1"/>
  <c r="D291" i="13" s="1"/>
  <c r="AF131" i="13"/>
  <c r="G257" i="13"/>
  <c r="W174" i="13"/>
  <c r="AG131" i="13"/>
  <c r="K236" i="13"/>
  <c r="K244" i="13" s="1"/>
  <c r="I249" i="13"/>
  <c r="J248" i="13"/>
  <c r="P215" i="13"/>
  <c r="X166" i="13"/>
  <c r="X174" i="13" s="1"/>
  <c r="AC145" i="13"/>
  <c r="F264" i="13"/>
  <c r="F272" i="13" s="1"/>
  <c r="S194" i="13"/>
  <c r="S202" i="13" s="1"/>
  <c r="AB151" i="13"/>
  <c r="AC150" i="13"/>
  <c r="Y165" i="13"/>
  <c r="Z164" i="13"/>
  <c r="H262" i="13"/>
  <c r="G263" i="13"/>
  <c r="AA152" i="13"/>
  <c r="AA160" i="13" s="1"/>
  <c r="P220" i="13"/>
  <c r="O221" i="13"/>
  <c r="U180" i="13"/>
  <c r="U187" i="13" s="1"/>
  <c r="H250" i="13"/>
  <c r="H257" i="13" s="1"/>
  <c r="AD138" i="13"/>
  <c r="AD146" i="13" s="1"/>
  <c r="D278" i="13"/>
  <c r="D285" i="13" s="1"/>
  <c r="N222" i="13"/>
  <c r="N230" i="13" s="1"/>
  <c r="J243" i="13"/>
  <c r="E271" i="13"/>
  <c r="M229" i="13"/>
  <c r="V179" i="13"/>
  <c r="W178" i="13"/>
  <c r="T193" i="13"/>
  <c r="U192" i="13"/>
  <c r="AF136" i="13"/>
  <c r="AE137" i="13"/>
  <c r="C300" i="13"/>
  <c r="M234" i="13"/>
  <c r="L235" i="13"/>
  <c r="E277" i="13" l="1"/>
  <c r="E278" i="13" s="1"/>
  <c r="E286" i="13" s="1"/>
  <c r="E290" i="13"/>
  <c r="F290" i="13" s="1"/>
  <c r="AI131" i="13"/>
  <c r="AI130" i="13"/>
  <c r="AJ130" i="13" s="1"/>
  <c r="AI127" i="13"/>
  <c r="AJ126" i="13" s="1"/>
  <c r="Q207" i="13"/>
  <c r="Q208" i="13" s="1"/>
  <c r="Q216" i="13" s="1"/>
  <c r="R206" i="13"/>
  <c r="AI129" i="13"/>
  <c r="AD145" i="13"/>
  <c r="D286" i="13"/>
  <c r="T194" i="13"/>
  <c r="T201" i="13" s="1"/>
  <c r="G276" i="13"/>
  <c r="O222" i="13"/>
  <c r="O229" i="13" s="1"/>
  <c r="Y166" i="13"/>
  <c r="Y174" i="13" s="1"/>
  <c r="I250" i="13"/>
  <c r="I257" i="13" s="1"/>
  <c r="W179" i="13"/>
  <c r="X178" i="13"/>
  <c r="P221" i="13"/>
  <c r="Q220" i="13"/>
  <c r="AB152" i="13"/>
  <c r="AB159" i="13" s="1"/>
  <c r="K243" i="13"/>
  <c r="D292" i="13"/>
  <c r="H258" i="13"/>
  <c r="AA159" i="13"/>
  <c r="V180" i="13"/>
  <c r="V188" i="13" s="1"/>
  <c r="N234" i="13"/>
  <c r="M235" i="13"/>
  <c r="S201" i="13"/>
  <c r="X173" i="13"/>
  <c r="U188" i="13"/>
  <c r="G264" i="13"/>
  <c r="G271" i="13" s="1"/>
  <c r="L236" i="13"/>
  <c r="L243" i="13" s="1"/>
  <c r="AE138" i="13"/>
  <c r="AE146" i="13" s="1"/>
  <c r="AG136" i="13"/>
  <c r="AF137" i="13"/>
  <c r="I262" i="13"/>
  <c r="H263" i="13"/>
  <c r="AC151" i="13"/>
  <c r="AD150" i="13"/>
  <c r="N229" i="13"/>
  <c r="U193" i="13"/>
  <c r="V192" i="13"/>
  <c r="Z165" i="13"/>
  <c r="AA164" i="13"/>
  <c r="F271" i="13"/>
  <c r="J249" i="13"/>
  <c r="K248" i="13"/>
  <c r="F277" i="13" l="1"/>
  <c r="F278" i="13" s="1"/>
  <c r="F285" i="13" s="1"/>
  <c r="E291" i="13"/>
  <c r="E292" i="13" s="1"/>
  <c r="E300" i="13" s="1"/>
  <c r="Q215" i="13"/>
  <c r="AG137" i="13"/>
  <c r="S206" i="13"/>
  <c r="R207" i="13"/>
  <c r="R208" i="13" s="1"/>
  <c r="R215" i="13" s="1"/>
  <c r="E285" i="13"/>
  <c r="T202" i="13"/>
  <c r="V187" i="13"/>
  <c r="G272" i="13"/>
  <c r="AB160" i="13"/>
  <c r="AE145" i="13"/>
  <c r="W180" i="13"/>
  <c r="W187" i="13" s="1"/>
  <c r="O230" i="13"/>
  <c r="AC152" i="13"/>
  <c r="AC160" i="13" s="1"/>
  <c r="N235" i="13"/>
  <c r="O234" i="13"/>
  <c r="I258" i="13"/>
  <c r="J262" i="13"/>
  <c r="I263" i="13"/>
  <c r="L244" i="13"/>
  <c r="D299" i="13"/>
  <c r="H276" i="13"/>
  <c r="G277" i="13"/>
  <c r="AA165" i="13"/>
  <c r="AB164" i="13"/>
  <c r="AE150" i="13"/>
  <c r="AD151" i="13"/>
  <c r="M236" i="13"/>
  <c r="M243" i="13" s="1"/>
  <c r="H264" i="13"/>
  <c r="H271" i="13" s="1"/>
  <c r="AF138" i="13"/>
  <c r="AF146" i="13" s="1"/>
  <c r="G290" i="13"/>
  <c r="F291" i="13"/>
  <c r="D300" i="13"/>
  <c r="Q221" i="13"/>
  <c r="R220" i="13"/>
  <c r="Z166" i="13"/>
  <c r="Z174" i="13" s="1"/>
  <c r="L248" i="13"/>
  <c r="K249" i="13"/>
  <c r="V193" i="13"/>
  <c r="W192" i="13"/>
  <c r="AG138" i="13"/>
  <c r="AI137" i="13" s="1"/>
  <c r="AI139" i="13"/>
  <c r="P222" i="13"/>
  <c r="P230" i="13" s="1"/>
  <c r="Y173" i="13"/>
  <c r="J250" i="13"/>
  <c r="J258" i="13" s="1"/>
  <c r="U194" i="13"/>
  <c r="U202" i="13" s="1"/>
  <c r="X179" i="13"/>
  <c r="Y178" i="13"/>
  <c r="R216" i="13" l="1"/>
  <c r="S207" i="13"/>
  <c r="S208" i="13" s="1"/>
  <c r="S216" i="13" s="1"/>
  <c r="T206" i="13"/>
  <c r="Z173" i="13"/>
  <c r="M244" i="13"/>
  <c r="P229" i="13"/>
  <c r="J257" i="13"/>
  <c r="U201" i="13"/>
  <c r="H272" i="13"/>
  <c r="V194" i="13"/>
  <c r="V201" i="13" s="1"/>
  <c r="G278" i="13"/>
  <c r="G286" i="13" s="1"/>
  <c r="J263" i="13"/>
  <c r="K262" i="13"/>
  <c r="N236" i="13"/>
  <c r="N244" i="13" s="1"/>
  <c r="F292" i="13"/>
  <c r="H277" i="13"/>
  <c r="I276" i="13"/>
  <c r="K250" i="13"/>
  <c r="K258" i="13" s="1"/>
  <c r="Z178" i="13"/>
  <c r="Y179" i="13"/>
  <c r="M248" i="13"/>
  <c r="L249" i="13"/>
  <c r="H290" i="13"/>
  <c r="G291" i="13"/>
  <c r="AC159" i="13"/>
  <c r="AF145" i="13"/>
  <c r="AD152" i="13"/>
  <c r="AD159" i="13" s="1"/>
  <c r="E299" i="13"/>
  <c r="F286" i="13"/>
  <c r="X180" i="13"/>
  <c r="X188" i="13" s="1"/>
  <c r="AI144" i="13"/>
  <c r="AJ144" i="13" s="1"/>
  <c r="AI143" i="13"/>
  <c r="AI141" i="13"/>
  <c r="AJ140" i="13" s="1"/>
  <c r="AG145" i="13"/>
  <c r="AI145" i="13" s="1"/>
  <c r="AG146" i="13"/>
  <c r="AI146" i="13" s="1"/>
  <c r="AF150" i="13"/>
  <c r="AE151" i="13"/>
  <c r="W188" i="13"/>
  <c r="R221" i="13"/>
  <c r="S220" i="13"/>
  <c r="AC164" i="13"/>
  <c r="AB165" i="13"/>
  <c r="X192" i="13"/>
  <c r="W193" i="13"/>
  <c r="Q222" i="13"/>
  <c r="Q230" i="13" s="1"/>
  <c r="AA166" i="13"/>
  <c r="AA174" i="13" s="1"/>
  <c r="I264" i="13"/>
  <c r="I272" i="13" s="1"/>
  <c r="O235" i="13"/>
  <c r="P234" i="13"/>
  <c r="S215" i="13" l="1"/>
  <c r="T207" i="13"/>
  <c r="T208" i="13" s="1"/>
  <c r="T215" i="13" s="1"/>
  <c r="U206" i="13"/>
  <c r="Q229" i="13"/>
  <c r="V202" i="13"/>
  <c r="N243" i="13"/>
  <c r="X187" i="13"/>
  <c r="AA173" i="13"/>
  <c r="AD164" i="13"/>
  <c r="AC165" i="13"/>
  <c r="N248" i="13"/>
  <c r="M249" i="13"/>
  <c r="J264" i="13"/>
  <c r="J272" i="13" s="1"/>
  <c r="Y180" i="13"/>
  <c r="Y187" i="13" s="1"/>
  <c r="Q234" i="13"/>
  <c r="P235" i="13"/>
  <c r="R222" i="13"/>
  <c r="R229" i="13" s="1"/>
  <c r="AA178" i="13"/>
  <c r="Z179" i="13"/>
  <c r="F299" i="13"/>
  <c r="G285" i="13"/>
  <c r="F300" i="13"/>
  <c r="K257" i="13"/>
  <c r="I271" i="13"/>
  <c r="W194" i="13"/>
  <c r="W202" i="13" s="1"/>
  <c r="AE152" i="13"/>
  <c r="AE159" i="13" s="1"/>
  <c r="AD160" i="13"/>
  <c r="G292" i="13"/>
  <c r="G300" i="13" s="1"/>
  <c r="T220" i="13"/>
  <c r="S221" i="13"/>
  <c r="O236" i="13"/>
  <c r="O244" i="13" s="1"/>
  <c r="X193" i="13"/>
  <c r="Y192" i="13"/>
  <c r="AG150" i="13"/>
  <c r="AF151" i="13"/>
  <c r="H291" i="13"/>
  <c r="I290" i="13"/>
  <c r="J276" i="13"/>
  <c r="I277" i="13"/>
  <c r="AB166" i="13"/>
  <c r="AB174" i="13" s="1"/>
  <c r="L250" i="13"/>
  <c r="L258" i="13" s="1"/>
  <c r="H278" i="13"/>
  <c r="H286" i="13" s="1"/>
  <c r="L262" i="13"/>
  <c r="K263" i="13"/>
  <c r="AG151" i="13" l="1"/>
  <c r="AI153" i="13" s="1"/>
  <c r="T216" i="13"/>
  <c r="V206" i="13"/>
  <c r="U207" i="13"/>
  <c r="U208" i="13" s="1"/>
  <c r="U215" i="13" s="1"/>
  <c r="AB173" i="13"/>
  <c r="AE160" i="13"/>
  <c r="AF152" i="13"/>
  <c r="AF159" i="13" s="1"/>
  <c r="U220" i="13"/>
  <c r="T221" i="13"/>
  <c r="Z180" i="13"/>
  <c r="Z188" i="13" s="1"/>
  <c r="R234" i="13"/>
  <c r="Q235" i="13"/>
  <c r="H292" i="13"/>
  <c r="H300" i="13" s="1"/>
  <c r="AB178" i="13"/>
  <c r="AA179" i="13"/>
  <c r="J271" i="13"/>
  <c r="W201" i="13"/>
  <c r="M262" i="13"/>
  <c r="L263" i="13"/>
  <c r="Z192" i="13"/>
  <c r="Y193" i="13"/>
  <c r="G299" i="13"/>
  <c r="Y188" i="13"/>
  <c r="S222" i="13"/>
  <c r="S229" i="13" s="1"/>
  <c r="X194" i="13"/>
  <c r="X201" i="13" s="1"/>
  <c r="M250" i="13"/>
  <c r="M257" i="13" s="1"/>
  <c r="K264" i="13"/>
  <c r="K272" i="13" s="1"/>
  <c r="R230" i="13"/>
  <c r="O248" i="13"/>
  <c r="N249" i="13"/>
  <c r="H285" i="13"/>
  <c r="O243" i="13"/>
  <c r="L257" i="13"/>
  <c r="I278" i="13"/>
  <c r="I286" i="13" s="1"/>
  <c r="J277" i="13"/>
  <c r="K276" i="13"/>
  <c r="I291" i="13"/>
  <c r="J290" i="13"/>
  <c r="AC166" i="13"/>
  <c r="AC174" i="13" s="1"/>
  <c r="P236" i="13"/>
  <c r="P244" i="13" s="1"/>
  <c r="AD165" i="13"/>
  <c r="AE164" i="13"/>
  <c r="AG152" i="13" l="1"/>
  <c r="AI151" i="13" s="1"/>
  <c r="AI158" i="13" s="1"/>
  <c r="AJ158" i="13" s="1"/>
  <c r="U216" i="13"/>
  <c r="V207" i="13"/>
  <c r="V208" i="13" s="1"/>
  <c r="V215" i="13" s="1"/>
  <c r="W206" i="13"/>
  <c r="M258" i="13"/>
  <c r="S230" i="13"/>
  <c r="N250" i="13"/>
  <c r="N257" i="13" s="1"/>
  <c r="L264" i="13"/>
  <c r="L272" i="13" s="1"/>
  <c r="AA180" i="13"/>
  <c r="AA187" i="13" s="1"/>
  <c r="Z187" i="13"/>
  <c r="M263" i="13"/>
  <c r="N262" i="13"/>
  <c r="AC178" i="13"/>
  <c r="AB179" i="13"/>
  <c r="J278" i="13"/>
  <c r="J286" i="13" s="1"/>
  <c r="P243" i="13"/>
  <c r="AC173" i="13"/>
  <c r="X202" i="13"/>
  <c r="AI155" i="13"/>
  <c r="AI157" i="13"/>
  <c r="T222" i="13"/>
  <c r="T230" i="13" s="1"/>
  <c r="I285" i="13"/>
  <c r="K271" i="13"/>
  <c r="AG160" i="13"/>
  <c r="H299" i="13"/>
  <c r="U221" i="13"/>
  <c r="V220" i="13"/>
  <c r="J291" i="13"/>
  <c r="K290" i="13"/>
  <c r="Y194" i="13"/>
  <c r="Y202" i="13" s="1"/>
  <c r="AG159" i="13"/>
  <c r="AI159" i="13" s="1"/>
  <c r="Q236" i="13"/>
  <c r="Q243" i="13" s="1"/>
  <c r="AF160" i="13"/>
  <c r="K277" i="13"/>
  <c r="L276" i="13"/>
  <c r="O249" i="13"/>
  <c r="P248" i="13"/>
  <c r="AF164" i="13"/>
  <c r="AE165" i="13"/>
  <c r="AD166" i="13"/>
  <c r="AD174" i="13" s="1"/>
  <c r="I292" i="13"/>
  <c r="I300" i="13" s="1"/>
  <c r="Z193" i="13"/>
  <c r="AA192" i="13"/>
  <c r="R235" i="13"/>
  <c r="S234" i="13"/>
  <c r="AJ154" i="13" l="1"/>
  <c r="V216" i="13"/>
  <c r="AI160" i="13"/>
  <c r="X206" i="13"/>
  <c r="W207" i="13"/>
  <c r="W208" i="13" s="1"/>
  <c r="W215" i="13" s="1"/>
  <c r="N258" i="13"/>
  <c r="Q244" i="13"/>
  <c r="J285" i="13"/>
  <c r="T229" i="13"/>
  <c r="AE166" i="13"/>
  <c r="AE174" i="13" s="1"/>
  <c r="AA188" i="13"/>
  <c r="AF165" i="13"/>
  <c r="AG164" i="13"/>
  <c r="AG165" i="13" s="1"/>
  <c r="AB180" i="13"/>
  <c r="AB187" i="13" s="1"/>
  <c r="AD178" i="13"/>
  <c r="AC179" i="13"/>
  <c r="L271" i="13"/>
  <c r="Z194" i="13"/>
  <c r="Z202" i="13" s="1"/>
  <c r="I299" i="13"/>
  <c r="O250" i="13"/>
  <c r="O258" i="13" s="1"/>
  <c r="Y201" i="13"/>
  <c r="W220" i="13"/>
  <c r="V221" i="13"/>
  <c r="N263" i="13"/>
  <c r="O262" i="13"/>
  <c r="M276" i="13"/>
  <c r="L277" i="13"/>
  <c r="AD173" i="13"/>
  <c r="K278" i="13"/>
  <c r="K286" i="13" s="1"/>
  <c r="U222" i="13"/>
  <c r="U229" i="13" s="1"/>
  <c r="M264" i="13"/>
  <c r="M272" i="13" s="1"/>
  <c r="AA193" i="13"/>
  <c r="AB192" i="13"/>
  <c r="S235" i="13"/>
  <c r="T234" i="13"/>
  <c r="L290" i="13"/>
  <c r="K291" i="13"/>
  <c r="P249" i="13"/>
  <c r="Q248" i="13"/>
  <c r="R236" i="13"/>
  <c r="R244" i="13" s="1"/>
  <c r="J292" i="13"/>
  <c r="J300" i="13" s="1"/>
  <c r="W216" i="13" l="1"/>
  <c r="Y206" i="13"/>
  <c r="X207" i="13"/>
  <c r="X208" i="13" s="1"/>
  <c r="X216" i="13" s="1"/>
  <c r="U230" i="13"/>
  <c r="V222" i="13"/>
  <c r="V229" i="13" s="1"/>
  <c r="Z201" i="13"/>
  <c r="AG166" i="13"/>
  <c r="AI165" i="13" s="1"/>
  <c r="AI167" i="13"/>
  <c r="M271" i="13"/>
  <c r="K285" i="13"/>
  <c r="X220" i="13"/>
  <c r="W221" i="13"/>
  <c r="AF166" i="13"/>
  <c r="AF174" i="13" s="1"/>
  <c r="AA194" i="13"/>
  <c r="AA202" i="13" s="1"/>
  <c r="J299" i="13"/>
  <c r="AC180" i="13"/>
  <c r="AC187" i="13" s="1"/>
  <c r="N264" i="13"/>
  <c r="N271" i="13" s="1"/>
  <c r="M290" i="13"/>
  <c r="L291" i="13"/>
  <c r="R243" i="13"/>
  <c r="L278" i="13"/>
  <c r="L286" i="13" s="1"/>
  <c r="O257" i="13"/>
  <c r="AE178" i="13"/>
  <c r="AD179" i="13"/>
  <c r="R248" i="13"/>
  <c r="Q249" i="13"/>
  <c r="S236" i="13"/>
  <c r="S244" i="13" s="1"/>
  <c r="N276" i="13"/>
  <c r="M277" i="13"/>
  <c r="AB188" i="13"/>
  <c r="AE173" i="13"/>
  <c r="K292" i="13"/>
  <c r="K300" i="13" s="1"/>
  <c r="U234" i="13"/>
  <c r="T235" i="13"/>
  <c r="P250" i="13"/>
  <c r="P257" i="13" s="1"/>
  <c r="AB193" i="13"/>
  <c r="AC192" i="13"/>
  <c r="P262" i="13"/>
  <c r="O263" i="13"/>
  <c r="X215" i="13" l="1"/>
  <c r="Y207" i="13"/>
  <c r="Z206" i="13"/>
  <c r="V230" i="13"/>
  <c r="K299" i="13"/>
  <c r="AF173" i="13"/>
  <c r="P258" i="13"/>
  <c r="Q250" i="13"/>
  <c r="Q258" i="13" s="1"/>
  <c r="R249" i="13"/>
  <c r="S248" i="13"/>
  <c r="AC188" i="13"/>
  <c r="AG173" i="13"/>
  <c r="AG174" i="13"/>
  <c r="AI174" i="13" s="1"/>
  <c r="O264" i="13"/>
  <c r="O272" i="13" s="1"/>
  <c r="AE179" i="13"/>
  <c r="AF178" i="13"/>
  <c r="W222" i="13"/>
  <c r="W230" i="13" s="1"/>
  <c r="T236" i="13"/>
  <c r="T244" i="13" s="1"/>
  <c r="L292" i="13"/>
  <c r="L300" i="13" s="1"/>
  <c r="X221" i="13"/>
  <c r="Y220" i="13"/>
  <c r="V234" i="13"/>
  <c r="U235" i="13"/>
  <c r="N290" i="13"/>
  <c r="M291" i="13"/>
  <c r="M278" i="13"/>
  <c r="M285" i="13" s="1"/>
  <c r="O276" i="13"/>
  <c r="N277" i="13"/>
  <c r="AD192" i="13"/>
  <c r="AC193" i="13"/>
  <c r="S243" i="13"/>
  <c r="L285" i="13"/>
  <c r="N272" i="13"/>
  <c r="AA201" i="13"/>
  <c r="AD180" i="13"/>
  <c r="AD188" i="13" s="1"/>
  <c r="P263" i="13"/>
  <c r="Q262" i="13"/>
  <c r="AB194" i="13"/>
  <c r="AB202" i="13" s="1"/>
  <c r="AI172" i="13"/>
  <c r="AJ172" i="13" s="1"/>
  <c r="AI171" i="13"/>
  <c r="AI169" i="13"/>
  <c r="AJ168" i="13" s="1"/>
  <c r="AI173" i="13" l="1"/>
  <c r="AA206" i="13"/>
  <c r="Z207" i="13"/>
  <c r="Z208" i="13" s="1"/>
  <c r="Z216" i="13" s="1"/>
  <c r="Y208" i="13"/>
  <c r="Y215" i="13" s="1"/>
  <c r="AD187" i="13"/>
  <c r="O271" i="13"/>
  <c r="Y221" i="13"/>
  <c r="Z220" i="13"/>
  <c r="X222" i="13"/>
  <c r="X230" i="13" s="1"/>
  <c r="W229" i="13"/>
  <c r="P264" i="13"/>
  <c r="P271" i="13" s="1"/>
  <c r="O290" i="13"/>
  <c r="N291" i="13"/>
  <c r="N278" i="13"/>
  <c r="N286" i="13" s="1"/>
  <c r="P276" i="13"/>
  <c r="O277" i="13"/>
  <c r="L299" i="13"/>
  <c r="AF179" i="13"/>
  <c r="AG178" i="13"/>
  <c r="T248" i="13"/>
  <c r="S249" i="13"/>
  <c r="M286" i="13"/>
  <c r="AE180" i="13"/>
  <c r="AE187" i="13" s="1"/>
  <c r="R250" i="13"/>
  <c r="R258" i="13" s="1"/>
  <c r="Q257" i="13"/>
  <c r="AC194" i="13"/>
  <c r="AC201" i="13" s="1"/>
  <c r="AD193" i="13"/>
  <c r="AE192" i="13"/>
  <c r="AB201" i="13"/>
  <c r="T243" i="13"/>
  <c r="U236" i="13"/>
  <c r="U244" i="13" s="1"/>
  <c r="R262" i="13"/>
  <c r="Q263" i="13"/>
  <c r="M292" i="13"/>
  <c r="M299" i="13" s="1"/>
  <c r="V235" i="13"/>
  <c r="W234" i="13"/>
  <c r="Z215" i="13" l="1"/>
  <c r="Y216" i="13"/>
  <c r="AA207" i="13"/>
  <c r="AA208" i="13" s="1"/>
  <c r="AA216" i="13" s="1"/>
  <c r="AB206" i="13"/>
  <c r="AC202" i="13"/>
  <c r="AE188" i="13"/>
  <c r="M300" i="13"/>
  <c r="N285" i="13"/>
  <c r="U243" i="13"/>
  <c r="X229" i="13"/>
  <c r="AG179" i="13"/>
  <c r="AG180" i="13" s="1"/>
  <c r="AI179" i="13" s="1"/>
  <c r="S250" i="13"/>
  <c r="S258" i="13" s="1"/>
  <c r="P272" i="13"/>
  <c r="AF192" i="13"/>
  <c r="AE193" i="13"/>
  <c r="AF180" i="13"/>
  <c r="AF187" i="13" s="1"/>
  <c r="R257" i="13"/>
  <c r="Q264" i="13"/>
  <c r="Q271" i="13" s="1"/>
  <c r="S262" i="13"/>
  <c r="R263" i="13"/>
  <c r="V236" i="13"/>
  <c r="V244" i="13" s="1"/>
  <c r="O278" i="13"/>
  <c r="O286" i="13" s="1"/>
  <c r="N292" i="13"/>
  <c r="N300" i="13" s="1"/>
  <c r="AD194" i="13"/>
  <c r="AD201" i="13" s="1"/>
  <c r="W235" i="13"/>
  <c r="X234" i="13"/>
  <c r="P277" i="13"/>
  <c r="Q276" i="13"/>
  <c r="P290" i="13"/>
  <c r="O291" i="13"/>
  <c r="Z221" i="13"/>
  <c r="AA220" i="13"/>
  <c r="T249" i="13"/>
  <c r="U248" i="13"/>
  <c r="Y222" i="13"/>
  <c r="Y229" i="13" s="1"/>
  <c r="AA215" i="13" l="1"/>
  <c r="AB207" i="13"/>
  <c r="AB208" i="13" s="1"/>
  <c r="AB216" i="13" s="1"/>
  <c r="AC206" i="13"/>
  <c r="V243" i="13"/>
  <c r="AI181" i="13"/>
  <c r="AI186" i="13" s="1"/>
  <c r="AJ186" i="13" s="1"/>
  <c r="Y230" i="13"/>
  <c r="AF188" i="13"/>
  <c r="V248" i="13"/>
  <c r="U249" i="13"/>
  <c r="N299" i="13"/>
  <c r="R264" i="13"/>
  <c r="R272" i="13" s="1"/>
  <c r="AG187" i="13"/>
  <c r="AI187" i="13" s="1"/>
  <c r="AE194" i="13"/>
  <c r="AE202" i="13" s="1"/>
  <c r="AG188" i="13"/>
  <c r="T262" i="13"/>
  <c r="S263" i="13"/>
  <c r="O285" i="13"/>
  <c r="AG192" i="13"/>
  <c r="AF193" i="13"/>
  <c r="X235" i="13"/>
  <c r="Y234" i="13"/>
  <c r="AD202" i="13"/>
  <c r="Q272" i="13"/>
  <c r="W236" i="13"/>
  <c r="W244" i="13" s="1"/>
  <c r="AB220" i="13"/>
  <c r="AA221" i="13"/>
  <c r="Z222" i="13"/>
  <c r="Z229" i="13" s="1"/>
  <c r="O292" i="13"/>
  <c r="O300" i="13" s="1"/>
  <c r="AB215" i="13"/>
  <c r="S257" i="13"/>
  <c r="P278" i="13"/>
  <c r="P286" i="13" s="1"/>
  <c r="T250" i="13"/>
  <c r="T258" i="13" s="1"/>
  <c r="P291" i="13"/>
  <c r="Q290" i="13"/>
  <c r="R276" i="13"/>
  <c r="Q277" i="13"/>
  <c r="AI188" i="13" l="1"/>
  <c r="AI183" i="13"/>
  <c r="AJ182" i="13" s="1"/>
  <c r="AD206" i="13"/>
  <c r="AC207" i="13"/>
  <c r="AC208" i="13" s="1"/>
  <c r="AC216" i="13" s="1"/>
  <c r="AI185" i="13"/>
  <c r="AE201" i="13"/>
  <c r="AG193" i="13"/>
  <c r="AI195" i="13" s="1"/>
  <c r="R271" i="13"/>
  <c r="U250" i="13"/>
  <c r="U258" i="13" s="1"/>
  <c r="P292" i="13"/>
  <c r="P300" i="13" s="1"/>
  <c r="Z230" i="13"/>
  <c r="T257" i="13"/>
  <c r="AA222" i="13"/>
  <c r="AA230" i="13" s="1"/>
  <c r="X236" i="13"/>
  <c r="X244" i="13" s="1"/>
  <c r="W248" i="13"/>
  <c r="V249" i="13"/>
  <c r="AB221" i="13"/>
  <c r="AC220" i="13"/>
  <c r="AF194" i="13"/>
  <c r="AF201" i="13" s="1"/>
  <c r="Z234" i="13"/>
  <c r="Y235" i="13"/>
  <c r="Q278" i="13"/>
  <c r="Q285" i="13" s="1"/>
  <c r="P285" i="13"/>
  <c r="O299" i="13"/>
  <c r="W243" i="13"/>
  <c r="S276" i="13"/>
  <c r="R277" i="13"/>
  <c r="S264" i="13"/>
  <c r="S272" i="13" s="1"/>
  <c r="Q291" i="13"/>
  <c r="R290" i="13"/>
  <c r="U262" i="13"/>
  <c r="T263" i="13"/>
  <c r="AC215" i="13" l="1"/>
  <c r="AE206" i="13"/>
  <c r="AD207" i="13"/>
  <c r="AD208" i="13" s="1"/>
  <c r="AD216" i="13" s="1"/>
  <c r="AG194" i="13"/>
  <c r="AI193" i="13" s="1"/>
  <c r="AI200" i="13" s="1"/>
  <c r="AJ200" i="13" s="1"/>
  <c r="V250" i="13"/>
  <c r="V257" i="13" s="1"/>
  <c r="T264" i="13"/>
  <c r="T272" i="13" s="1"/>
  <c r="W249" i="13"/>
  <c r="X248" i="13"/>
  <c r="X243" i="13"/>
  <c r="P299" i="13"/>
  <c r="R278" i="13"/>
  <c r="R286" i="13" s="1"/>
  <c r="Q286" i="13"/>
  <c r="AF202" i="13"/>
  <c r="U263" i="13"/>
  <c r="V262" i="13"/>
  <c r="Y236" i="13"/>
  <c r="Y244" i="13" s="1"/>
  <c r="Q292" i="13"/>
  <c r="Q299" i="13" s="1"/>
  <c r="S277" i="13"/>
  <c r="T276" i="13"/>
  <c r="S271" i="13"/>
  <c r="Z235" i="13"/>
  <c r="AA234" i="13"/>
  <c r="AC221" i="13"/>
  <c r="AD220" i="13"/>
  <c r="AA229" i="13"/>
  <c r="U257" i="13"/>
  <c r="R291" i="13"/>
  <c r="S290" i="13"/>
  <c r="AI199" i="13"/>
  <c r="AI197" i="13"/>
  <c r="AB222" i="13"/>
  <c r="AB229" i="13" s="1"/>
  <c r="AD215" i="13" l="1"/>
  <c r="AG201" i="13"/>
  <c r="AI201" i="13" s="1"/>
  <c r="AJ196" i="13"/>
  <c r="AG202" i="13"/>
  <c r="AI202" i="13" s="1"/>
  <c r="AF206" i="13"/>
  <c r="AE207" i="13"/>
  <c r="AE208" i="13" s="1"/>
  <c r="AE215" i="13" s="1"/>
  <c r="T271" i="13"/>
  <c r="Q300" i="13"/>
  <c r="Y243" i="13"/>
  <c r="Y248" i="13"/>
  <c r="X249" i="13"/>
  <c r="W250" i="13"/>
  <c r="W258" i="13" s="1"/>
  <c r="R285" i="13"/>
  <c r="AB230" i="13"/>
  <c r="AA235" i="13"/>
  <c r="AB234" i="13"/>
  <c r="Z236" i="13"/>
  <c r="Z243" i="13" s="1"/>
  <c r="S278" i="13"/>
  <c r="S285" i="13" s="1"/>
  <c r="V263" i="13"/>
  <c r="W262" i="13"/>
  <c r="AE220" i="13"/>
  <c r="AD221" i="13"/>
  <c r="AC222" i="13"/>
  <c r="AC230" i="13" s="1"/>
  <c r="U276" i="13"/>
  <c r="T277" i="13"/>
  <c r="T290" i="13"/>
  <c r="S291" i="13"/>
  <c r="U264" i="13"/>
  <c r="U271" i="13" s="1"/>
  <c r="V258" i="13"/>
  <c r="R292" i="13"/>
  <c r="R300" i="13" s="1"/>
  <c r="AE216" i="13" l="1"/>
  <c r="AG206" i="13"/>
  <c r="AF207" i="13"/>
  <c r="AF208" i="13" s="1"/>
  <c r="AF216" i="13" s="1"/>
  <c r="U272" i="13"/>
  <c r="AD222" i="13"/>
  <c r="AD229" i="13" s="1"/>
  <c r="Z244" i="13"/>
  <c r="W257" i="13"/>
  <c r="S286" i="13"/>
  <c r="AF220" i="13"/>
  <c r="AE221" i="13"/>
  <c r="S292" i="13"/>
  <c r="S300" i="13" s="1"/>
  <c r="U290" i="13"/>
  <c r="T291" i="13"/>
  <c r="X262" i="13"/>
  <c r="W263" i="13"/>
  <c r="AB235" i="13"/>
  <c r="AC234" i="13"/>
  <c r="X250" i="13"/>
  <c r="X258" i="13" s="1"/>
  <c r="V276" i="13"/>
  <c r="U277" i="13"/>
  <c r="AC229" i="13"/>
  <c r="R299" i="13"/>
  <c r="T278" i="13"/>
  <c r="T286" i="13" s="1"/>
  <c r="V264" i="13"/>
  <c r="V271" i="13" s="1"/>
  <c r="AA236" i="13"/>
  <c r="AA244" i="13" s="1"/>
  <c r="Z248" i="13"/>
  <c r="Y249" i="13"/>
  <c r="AG207" i="13" l="1"/>
  <c r="AI209" i="13" s="1"/>
  <c r="AF215" i="13"/>
  <c r="V272" i="13"/>
  <c r="S299" i="13"/>
  <c r="AA248" i="13"/>
  <c r="Z249" i="13"/>
  <c r="X257" i="13"/>
  <c r="AA243" i="13"/>
  <c r="T285" i="13"/>
  <c r="AB236" i="13"/>
  <c r="AB243" i="13" s="1"/>
  <c r="W264" i="13"/>
  <c r="W272" i="13" s="1"/>
  <c r="U278" i="13"/>
  <c r="U285" i="13" s="1"/>
  <c r="Y262" i="13"/>
  <c r="X263" i="13"/>
  <c r="AF221" i="13"/>
  <c r="AG220" i="13"/>
  <c r="AE222" i="13"/>
  <c r="AE229" i="13" s="1"/>
  <c r="W276" i="13"/>
  <c r="V277" i="13"/>
  <c r="T292" i="13"/>
  <c r="T300" i="13" s="1"/>
  <c r="AD230" i="13"/>
  <c r="AD234" i="13"/>
  <c r="AC235" i="13"/>
  <c r="Y250" i="13"/>
  <c r="Y258" i="13" s="1"/>
  <c r="V290" i="13"/>
  <c r="U291" i="13"/>
  <c r="AG221" i="13" l="1"/>
  <c r="AG208" i="13"/>
  <c r="AG216" i="13" s="1"/>
  <c r="AI216" i="13" s="1"/>
  <c r="AI207" i="13"/>
  <c r="AI214" i="13" s="1"/>
  <c r="AJ214" i="13" s="1"/>
  <c r="AI211" i="13"/>
  <c r="AI213" i="13"/>
  <c r="U4" i="13"/>
  <c r="AB244" i="13"/>
  <c r="W271" i="13"/>
  <c r="V278" i="13"/>
  <c r="V286" i="13" s="1"/>
  <c r="Z262" i="13"/>
  <c r="Y263" i="13"/>
  <c r="AC236" i="13"/>
  <c r="AC243" i="13" s="1"/>
  <c r="Y257" i="13"/>
  <c r="U286" i="13"/>
  <c r="AD235" i="13"/>
  <c r="AE234" i="13"/>
  <c r="AE230" i="13"/>
  <c r="Z250" i="13"/>
  <c r="Z258" i="13" s="1"/>
  <c r="X276" i="13"/>
  <c r="W277" i="13"/>
  <c r="U292" i="13"/>
  <c r="U300" i="13" s="1"/>
  <c r="W290" i="13"/>
  <c r="V291" i="13"/>
  <c r="T299" i="13"/>
  <c r="AF222" i="13"/>
  <c r="AF229" i="13" s="1"/>
  <c r="AB248" i="13"/>
  <c r="AA249" i="13"/>
  <c r="AG222" i="13"/>
  <c r="AI221" i="13" s="1"/>
  <c r="AI223" i="13"/>
  <c r="X264" i="13"/>
  <c r="X272" i="13" s="1"/>
  <c r="AG215" i="13" l="1"/>
  <c r="AI215" i="13" s="1"/>
  <c r="AJ210" i="13"/>
  <c r="U5" i="13"/>
  <c r="Y5" i="13" s="1"/>
  <c r="Y4" i="13"/>
  <c r="AF230" i="13"/>
  <c r="V285" i="13"/>
  <c r="Z257" i="13"/>
  <c r="AC244" i="13"/>
  <c r="Y264" i="13"/>
  <c r="Y272" i="13" s="1"/>
  <c r="AB249" i="13"/>
  <c r="AC248" i="13"/>
  <c r="U299" i="13"/>
  <c r="AE235" i="13"/>
  <c r="AF234" i="13"/>
  <c r="Z263" i="13"/>
  <c r="AA262" i="13"/>
  <c r="V292" i="13"/>
  <c r="V300" i="13" s="1"/>
  <c r="X290" i="13"/>
  <c r="W291" i="13"/>
  <c r="X271" i="13"/>
  <c r="AD236" i="13"/>
  <c r="AD243" i="13" s="1"/>
  <c r="AG229" i="13"/>
  <c r="AI229" i="13" s="1"/>
  <c r="AG230" i="13"/>
  <c r="AA250" i="13"/>
  <c r="AA257" i="13" s="1"/>
  <c r="W278" i="13"/>
  <c r="W286" i="13" s="1"/>
  <c r="AI228" i="13"/>
  <c r="AJ228" i="13" s="1"/>
  <c r="AI227" i="13"/>
  <c r="AI225" i="13"/>
  <c r="AJ224" i="13" s="1"/>
  <c r="X277" i="13"/>
  <c r="Y276" i="13"/>
  <c r="AI230" i="13" l="1"/>
  <c r="AA258" i="13"/>
  <c r="AD244" i="13"/>
  <c r="AD248" i="13"/>
  <c r="AC249" i="13"/>
  <c r="AB250" i="13"/>
  <c r="AB258" i="13" s="1"/>
  <c r="W285" i="13"/>
  <c r="AB262" i="13"/>
  <c r="AA263" i="13"/>
  <c r="Y271" i="13"/>
  <c r="V299" i="13"/>
  <c r="Z264" i="13"/>
  <c r="Z272" i="13" s="1"/>
  <c r="X291" i="13"/>
  <c r="Y290" i="13"/>
  <c r="AF235" i="13"/>
  <c r="AG234" i="13"/>
  <c r="Z276" i="13"/>
  <c r="Y277" i="13"/>
  <c r="X278" i="13"/>
  <c r="X285" i="13" s="1"/>
  <c r="W292" i="13"/>
  <c r="W300" i="13" s="1"/>
  <c r="AE236" i="13"/>
  <c r="AE243" i="13" s="1"/>
  <c r="AG235" i="13" l="1"/>
  <c r="AI237" i="13" s="1"/>
  <c r="AB257" i="13"/>
  <c r="W299" i="13"/>
  <c r="AA264" i="13"/>
  <c r="AA272" i="13" s="1"/>
  <c r="Y291" i="13"/>
  <c r="Z290" i="13"/>
  <c r="AF236" i="13"/>
  <c r="AF243" i="13" s="1"/>
  <c r="X286" i="13"/>
  <c r="Z271" i="13"/>
  <c r="X292" i="13"/>
  <c r="X300" i="13" s="1"/>
  <c r="Y278" i="13"/>
  <c r="Y286" i="13" s="1"/>
  <c r="AE244" i="13"/>
  <c r="Z277" i="13"/>
  <c r="AA276" i="13"/>
  <c r="AC250" i="13"/>
  <c r="AC258" i="13" s="1"/>
  <c r="AB263" i="13"/>
  <c r="AC262" i="13"/>
  <c r="AE248" i="13"/>
  <c r="AD249" i="13"/>
  <c r="AG236" i="13" l="1"/>
  <c r="AI235" i="13" s="1"/>
  <c r="AI242" i="13" s="1"/>
  <c r="AJ242" i="13" s="1"/>
  <c r="Y285" i="13"/>
  <c r="AC263" i="13"/>
  <c r="AD262" i="13"/>
  <c r="AF244" i="13"/>
  <c r="AB264" i="13"/>
  <c r="AB272" i="13" s="1"/>
  <c r="AD250" i="13"/>
  <c r="AD257" i="13" s="1"/>
  <c r="AE249" i="13"/>
  <c r="AF248" i="13"/>
  <c r="AC257" i="13"/>
  <c r="Z291" i="13"/>
  <c r="AA290" i="13"/>
  <c r="AI241" i="13"/>
  <c r="AI239" i="13"/>
  <c r="X299" i="13"/>
  <c r="Y292" i="13"/>
  <c r="Y299" i="13" s="1"/>
  <c r="Z278" i="13"/>
  <c r="Z286" i="13" s="1"/>
  <c r="AA271" i="13"/>
  <c r="AA277" i="13"/>
  <c r="AB276" i="13"/>
  <c r="AJ238" i="13" l="1"/>
  <c r="AG244" i="13"/>
  <c r="AI244" i="13" s="1"/>
  <c r="AG243" i="13"/>
  <c r="AI243" i="13" s="1"/>
  <c r="AD258" i="13"/>
  <c r="Z285" i="13"/>
  <c r="Z292" i="13"/>
  <c r="Z300" i="13" s="1"/>
  <c r="AB271" i="13"/>
  <c r="Y300" i="13"/>
  <c r="AF249" i="13"/>
  <c r="AG248" i="13"/>
  <c r="AC276" i="13"/>
  <c r="AB277" i="13"/>
  <c r="AA278" i="13"/>
  <c r="AA286" i="13" s="1"/>
  <c r="AE250" i="13"/>
  <c r="AE258" i="13" s="1"/>
  <c r="AD263" i="13"/>
  <c r="AE262" i="13"/>
  <c r="AB290" i="13"/>
  <c r="AA291" i="13"/>
  <c r="AC264" i="13"/>
  <c r="AC272" i="13" s="1"/>
  <c r="AG249" i="13" l="1"/>
  <c r="AG250" i="13" s="1"/>
  <c r="AC271" i="13"/>
  <c r="AD276" i="13"/>
  <c r="AC277" i="13"/>
  <c r="AF250" i="13"/>
  <c r="AF257" i="13" s="1"/>
  <c r="AD264" i="13"/>
  <c r="AD271" i="13" s="1"/>
  <c r="AC290" i="13"/>
  <c r="AB291" i="13"/>
  <c r="Z299" i="13"/>
  <c r="AE257" i="13"/>
  <c r="AA292" i="13"/>
  <c r="AA300" i="13" s="1"/>
  <c r="AA285" i="13"/>
  <c r="AF262" i="13"/>
  <c r="AE263" i="13"/>
  <c r="AB278" i="13"/>
  <c r="AB285" i="13" s="1"/>
  <c r="AD272" i="13" l="1"/>
  <c r="AI251" i="13"/>
  <c r="AI253" i="13" s="1"/>
  <c r="AI249" i="13"/>
  <c r="AI256" i="13" s="1"/>
  <c r="AJ256" i="13" s="1"/>
  <c r="AG257" i="13"/>
  <c r="AI257" i="13" s="1"/>
  <c r="AB286" i="13"/>
  <c r="AF258" i="13"/>
  <c r="AE264" i="13"/>
  <c r="AE272" i="13" s="1"/>
  <c r="AG262" i="13"/>
  <c r="AF263" i="13"/>
  <c r="AE276" i="13"/>
  <c r="AD277" i="13"/>
  <c r="AD290" i="13"/>
  <c r="AC291" i="13"/>
  <c r="AC278" i="13"/>
  <c r="AC286" i="13" s="1"/>
  <c r="AA299" i="13"/>
  <c r="AB292" i="13"/>
  <c r="AB300" i="13" s="1"/>
  <c r="AG258" i="13"/>
  <c r="AI258" i="13" l="1"/>
  <c r="AI255" i="13"/>
  <c r="AG263" i="13"/>
  <c r="AI265" i="13" s="1"/>
  <c r="AJ252" i="13"/>
  <c r="AE290" i="13"/>
  <c r="AD291" i="13"/>
  <c r="AF276" i="13"/>
  <c r="AE277" i="13"/>
  <c r="AD278" i="13"/>
  <c r="AD286" i="13" s="1"/>
  <c r="AC285" i="13"/>
  <c r="AF264" i="13"/>
  <c r="AF272" i="13" s="1"/>
  <c r="AE271" i="13"/>
  <c r="AB299" i="13"/>
  <c r="AC292" i="13"/>
  <c r="AC300" i="13" s="1"/>
  <c r="AG264" i="13" l="1"/>
  <c r="AI263" i="13" s="1"/>
  <c r="AI270" i="13" s="1"/>
  <c r="AJ270" i="13" s="1"/>
  <c r="AF271" i="13"/>
  <c r="AE278" i="13"/>
  <c r="AE286" i="13" s="1"/>
  <c r="AF277" i="13"/>
  <c r="AG276" i="13"/>
  <c r="AC299" i="13"/>
  <c r="AD285" i="13"/>
  <c r="AD292" i="13"/>
  <c r="AD300" i="13" s="1"/>
  <c r="AI267" i="13"/>
  <c r="AI269" i="13"/>
  <c r="AF290" i="13"/>
  <c r="AE291" i="13"/>
  <c r="AJ266" i="13" l="1"/>
  <c r="AG272" i="13"/>
  <c r="AI272" i="13" s="1"/>
  <c r="AG271" i="13"/>
  <c r="AI271" i="13" s="1"/>
  <c r="AG277" i="13"/>
  <c r="AG278" i="13" s="1"/>
  <c r="AI277" i="13" s="1"/>
  <c r="AD299" i="13"/>
  <c r="AE285" i="13"/>
  <c r="AF278" i="13"/>
  <c r="AF286" i="13" s="1"/>
  <c r="AE292" i="13"/>
  <c r="AE300" i="13" s="1"/>
  <c r="AF291" i="13"/>
  <c r="AG290" i="13"/>
  <c r="AI279" i="13" l="1"/>
  <c r="AI284" i="13" s="1"/>
  <c r="AJ284" i="13" s="1"/>
  <c r="AF285" i="13"/>
  <c r="AG291" i="13"/>
  <c r="AG292" i="13" s="1"/>
  <c r="AI291" i="13" s="1"/>
  <c r="AF292" i="13"/>
  <c r="AF300" i="13" s="1"/>
  <c r="AE299" i="13"/>
  <c r="AG286" i="13"/>
  <c r="AI286" i="13" s="1"/>
  <c r="AG285" i="13"/>
  <c r="AI285" i="13" l="1"/>
  <c r="AI293" i="13"/>
  <c r="AI298" i="13" s="1"/>
  <c r="AI283" i="13"/>
  <c r="AI281" i="13"/>
  <c r="AJ280" i="13" s="1"/>
  <c r="AF299" i="13"/>
  <c r="AG299" i="13"/>
  <c r="AG300" i="13"/>
  <c r="AI300" i="13" s="1"/>
  <c r="W6" i="13" s="1"/>
  <c r="AI299" i="13" l="1"/>
  <c r="U6" i="13" s="1"/>
  <c r="Y6" i="13" s="1"/>
  <c r="AG5" i="13"/>
  <c r="AI295" i="13"/>
  <c r="AI297" i="13"/>
  <c r="AJ298" i="13"/>
  <c r="AJ294" i="13" l="1"/>
</calcChain>
</file>

<file path=xl/sharedStrings.xml><?xml version="1.0" encoding="utf-8"?>
<sst xmlns="http://schemas.openxmlformats.org/spreadsheetml/2006/main" count="497" uniqueCount="30">
  <si>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</si>
  <si>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</si>
  <si>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</si>
  <si>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</si>
  <si>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</si>
  <si>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</si>
  <si>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</si>
  <si>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</si>
  <si>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</si>
  <si>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</si>
  <si>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</si>
  <si>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</si>
  <si>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</si>
  <si>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</si>
  <si>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</si>
  <si>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</si>
  <si>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</si>
  <si>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</si>
  <si>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統一現場閉所</t>
    <rPh sb="0" eb="4">
      <t>トウイツゲンバ</t>
    </rPh>
    <rPh sb="4" eb="6">
      <t>ヘイショ</t>
    </rPh>
    <phoneticPr fontId="2"/>
  </si>
  <si>
    <t>対象期間外</t>
    <rPh sb="0" eb="2">
      <t>タイショウ</t>
    </rPh>
    <rPh sb="2" eb="5">
      <t>キカンガイ</t>
    </rPh>
    <phoneticPr fontId="2"/>
  </si>
  <si>
    <t>対象期間外</t>
    <rPh sb="0" eb="5">
      <t>タイショウキカンガイ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</si>
  <si>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</si>
  <si>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</si>
  <si>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</si>
  <si>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○○○○工事(○○○○工区)</t>
    <rPh sb="4" eb="6">
      <t>コウジ</t>
    </rPh>
    <rPh sb="11" eb="13">
      <t>コウク</t>
    </rPh>
    <phoneticPr fontId="2"/>
  </si>
  <si>
    <t>休日取得計画・実績表（週休２日工事）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シュウキュウ</t>
    </rPh>
    <rPh sb="14" eb="15">
      <t>ニチ</t>
    </rPh>
    <rPh sb="15" eb="17">
      <t>コウジ</t>
    </rPh>
    <phoneticPr fontId="2"/>
  </si>
  <si>
    <t>（別紙３）</t>
    <rPh sb="1" eb="3">
      <t>ベッシ</t>
    </rPh>
    <phoneticPr fontId="2"/>
  </si>
  <si>
    <t>夏休</t>
  </si>
  <si>
    <t>休</t>
  </si>
  <si>
    <t>冬休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</si>
</sst>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3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55" fontId="4" fillId="0" borderId="6" xfId="0" applyNumberFormat="1" applyFont="1" applyBorder="1" applyAlignment="1" applyProtection="1">
      <alignment horizontal="center" vertical="center"/>
    </xf>
    <xf numFmtId="55" fontId="4" fillId="0" borderId="7" xfId="0" applyNumberFormat="1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 shrinkToFit="1"/>
    </xf>
    <xf numFmtId="178" fontId="4" fillId="0" borderId="3" xfId="0" applyNumberFormat="1" applyFont="1" applyBorder="1" applyAlignment="1" applyProtection="1">
      <alignment horizontal="center" vertical="center"/>
    </xf>
    <xf numFmtId="0" fontId="7" fillId="0" borderId="32" xfId="0" applyFont="1" applyBorder="1" applyProtection="1">
      <alignment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4" xfId="0" applyFont="1" applyBorder="1" applyProtection="1">
      <alignment vertical="center"/>
    </xf>
    <xf numFmtId="176" fontId="4" fillId="0" borderId="8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8" xfId="1" applyNumberFormat="1" applyFont="1" applyBorder="1" applyAlignment="1" applyProtection="1">
      <alignment horizontal="center" vertical="center"/>
    </xf>
    <xf numFmtId="0" fontId="4" fillId="0" borderId="31" xfId="0" applyFont="1" applyBorder="1" applyProtection="1">
      <alignment vertical="center"/>
    </xf>
    <xf numFmtId="177" fontId="4" fillId="0" borderId="18" xfId="1" applyNumberFormat="1" applyFont="1" applyBorder="1" applyAlignment="1" applyProtection="1">
      <alignment horizontal="center" vertical="center"/>
    </xf>
    <xf numFmtId="0" fontId="4" fillId="0" borderId="15" xfId="0" applyFont="1" applyBorder="1" applyProtection="1">
      <alignment vertical="center"/>
    </xf>
    <xf numFmtId="177" fontId="4" fillId="0" borderId="16" xfId="1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55" fontId="4" fillId="0" borderId="3" xfId="0" applyNumberFormat="1" applyFont="1" applyBorder="1" applyAlignment="1" applyProtection="1">
      <alignment horizontal="center" vertical="center"/>
    </xf>
    <xf numFmtId="55" fontId="4" fillId="0" borderId="17" xfId="0" applyNumberFormat="1" applyFont="1" applyBorder="1" applyAlignment="1" applyProtection="1">
      <alignment horizontal="center" vertical="center"/>
    </xf>
    <xf numFmtId="178" fontId="4" fillId="0" borderId="32" xfId="0" applyNumberFormat="1" applyFont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23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0" xfId="1" applyNumberFormat="1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176" fontId="4" fillId="0" borderId="51" xfId="0" applyNumberFormat="1" applyFont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51" xfId="0" applyNumberFormat="1" applyFont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</xf>
    <xf numFmtId="177" fontId="4" fillId="2" borderId="18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55" fontId="9" fillId="0" borderId="33" xfId="0" applyNumberFormat="1" applyFont="1" applyBorder="1" applyAlignment="1" applyProtection="1">
      <alignment horizontal="center" vertical="center"/>
    </xf>
    <xf numFmtId="55" fontId="9" fillId="0" borderId="10" xfId="0" applyNumberFormat="1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 wrapText="1" shrinkToFit="1"/>
    </xf>
    <xf numFmtId="0" fontId="7" fillId="0" borderId="27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textRotation="255"/>
      <protection locked="0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181" fontId="4" fillId="0" borderId="0" xfId="0" applyNumberFormat="1" applyFont="1" applyAlignment="1" applyProtection="1">
      <alignment horizontal="left" vertical="center"/>
    </xf>
    <xf numFmtId="0" fontId="4" fillId="0" borderId="42" xfId="0" applyFont="1" applyBorder="1" applyAlignment="1" applyProtection="1">
      <alignment horizontal="center" vertical="center" shrinkToFit="1"/>
    </xf>
    <xf numFmtId="0" fontId="4" fillId="0" borderId="35" xfId="0" applyFont="1" applyBorder="1" applyAlignment="1" applyProtection="1">
      <alignment horizontal="center" vertical="center" shrinkToFit="1"/>
    </xf>
    <xf numFmtId="0" fontId="4" fillId="0" borderId="35" xfId="0" applyFont="1" applyBorder="1" applyAlignment="1" applyProtection="1">
      <alignment horizontal="center" vertical="center"/>
    </xf>
    <xf numFmtId="177" fontId="4" fillId="2" borderId="52" xfId="0" applyNumberFormat="1" applyFont="1" applyFill="1" applyBorder="1" applyAlignment="1">
      <alignment horizontal="center" vertical="center"/>
    </xf>
    <xf numFmtId="177" fontId="4" fillId="2" borderId="53" xfId="0" applyNumberFormat="1" applyFont="1" applyFill="1" applyBorder="1" applyAlignment="1">
      <alignment horizontal="center" vertical="center"/>
    </xf>
    <xf numFmtId="179" fontId="8" fillId="2" borderId="2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176" fontId="4" fillId="0" borderId="49" xfId="0" applyNumberFormat="1" applyFont="1" applyBorder="1" applyAlignment="1" applyProtection="1">
      <alignment horizontal="center" vertical="center"/>
    </xf>
    <xf numFmtId="176" fontId="4" fillId="0" borderId="48" xfId="0" applyNumberFormat="1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177" fontId="4" fillId="2" borderId="45" xfId="0" applyNumberFormat="1" applyFont="1" applyFill="1" applyBorder="1" applyAlignment="1">
      <alignment horizontal="center" vertical="center"/>
    </xf>
    <xf numFmtId="177" fontId="4" fillId="2" borderId="46" xfId="0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textRotation="255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55" fontId="9" fillId="0" borderId="9" xfId="0" applyNumberFormat="1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</cellXfs>
  <cellStyles count="2">
    <cellStyle name="パーセント" xfId="1" builtinId="5"/>
    <cellStyle name="標準" xfId="0" builtinId="0"/>
  </cellStyles>
  <dxfs count="566"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FF"/>
      <color rgb="FFFFFF99"/>
      <color rgb="FFFFFFCC"/>
      <color rgb="FFFF0000"/>
      <color rgb="FFCCFF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14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39</xdr:row>
      <xdr:rowOff>115454</xdr:rowOff>
    </xdr:from>
    <xdr:to>
      <xdr:col>51</xdr:col>
      <xdr:colOff>346364</xdr:colOff>
      <xdr:row>40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729537" y="504940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50</xdr:row>
      <xdr:rowOff>21896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</xdr:col>
      <xdr:colOff>182880</xdr:colOff>
      <xdr:row>0</xdr:row>
      <xdr:rowOff>91440</xdr:rowOff>
    </xdr:from>
    <xdr:to>
      <xdr:col>7</xdr:col>
      <xdr:colOff>205740</xdr:colOff>
      <xdr:row>2</xdr:row>
      <xdr:rowOff>99060</xdr:rowOff>
    </xdr:to>
    <xdr:sp macro="" textlink="">
      <xdr:nvSpPr>
        <xdr:cNvPr id="4" name="楕円 3"/>
        <xdr:cNvSpPr/>
      </xdr:nvSpPr>
      <xdr:spPr>
        <a:xfrm>
          <a:off x="1706880" y="91440"/>
          <a:ext cx="800100" cy="4191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7620</xdr:colOff>
      <xdr:row>30</xdr:row>
      <xdr:rowOff>7620</xdr:rowOff>
    </xdr:from>
    <xdr:to>
      <xdr:col>17</xdr:col>
      <xdr:colOff>7620</xdr:colOff>
      <xdr:row>31</xdr:row>
      <xdr:rowOff>160020</xdr:rowOff>
    </xdr:to>
    <xdr:sp macro="" textlink="">
      <xdr:nvSpPr>
        <xdr:cNvPr id="5" name="正方形/長方形 4"/>
        <xdr:cNvSpPr/>
      </xdr:nvSpPr>
      <xdr:spPr>
        <a:xfrm>
          <a:off x="4122420" y="4168140"/>
          <a:ext cx="777240" cy="3200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30</xdr:col>
      <xdr:colOff>0</xdr:colOff>
      <xdr:row>86</xdr:row>
      <xdr:rowOff>0</xdr:rowOff>
    </xdr:from>
    <xdr:to>
      <xdr:col>33</xdr:col>
      <xdr:colOff>27502</xdr:colOff>
      <xdr:row>88</xdr:row>
      <xdr:rowOff>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0080" y="10866120"/>
          <a:ext cx="804742" cy="34140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5</xdr:col>
      <xdr:colOff>27502</xdr:colOff>
      <xdr:row>102</xdr:row>
      <xdr:rowOff>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12542520"/>
          <a:ext cx="804742" cy="341406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14</xdr:row>
      <xdr:rowOff>22860</xdr:rowOff>
    </xdr:from>
    <xdr:to>
      <xdr:col>13</xdr:col>
      <xdr:colOff>144780</xdr:colOff>
      <xdr:row>15</xdr:row>
      <xdr:rowOff>137160</xdr:rowOff>
    </xdr:to>
    <xdr:sp macro="" textlink="">
      <xdr:nvSpPr>
        <xdr:cNvPr id="12" name="角丸四角形吹き出し 11"/>
        <xdr:cNvSpPr/>
      </xdr:nvSpPr>
      <xdr:spPr>
        <a:xfrm>
          <a:off x="1181100" y="2171700"/>
          <a:ext cx="2819400" cy="281940"/>
        </a:xfrm>
        <a:prstGeom prst="wedgeRoundRectCallout">
          <a:avLst>
            <a:gd name="adj1" fmla="val -1077"/>
            <a:gd name="adj2" fmla="val 12195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計画時は、実績の欄は空欄にしてください。</a:t>
          </a:r>
        </a:p>
      </xdr:txBody>
    </xdr:sp>
    <xdr:clientData/>
  </xdr:twoCellAnchor>
  <xdr:twoCellAnchor>
    <xdr:from>
      <xdr:col>19</xdr:col>
      <xdr:colOff>22860</xdr:colOff>
      <xdr:row>26</xdr:row>
      <xdr:rowOff>45720</xdr:rowOff>
    </xdr:from>
    <xdr:to>
      <xdr:col>29</xdr:col>
      <xdr:colOff>251460</xdr:colOff>
      <xdr:row>27</xdr:row>
      <xdr:rowOff>160020</xdr:rowOff>
    </xdr:to>
    <xdr:sp macro="" textlink="">
      <xdr:nvSpPr>
        <xdr:cNvPr id="16" name="角丸四角形吹き出し 15"/>
        <xdr:cNvSpPr/>
      </xdr:nvSpPr>
      <xdr:spPr>
        <a:xfrm>
          <a:off x="5433060" y="3535680"/>
          <a:ext cx="2819400" cy="281940"/>
        </a:xfrm>
        <a:prstGeom prst="wedgeRoundRectCallout">
          <a:avLst>
            <a:gd name="adj1" fmla="val -49726"/>
            <a:gd name="adj2" fmla="val 13006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予定している休日を計画欄に入力します。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300"/>
  <sheetViews>
    <sheetView tabSelected="1" view="pageBreakPreview" zoomScaleNormal="100" zoomScaleSheetLayoutView="100" workbookViewId="0">
      <selection activeCell="AA127" sqref="AA127:AA128"/>
    </sheetView>
  </sheetViews>
  <sheetFormatPr defaultColWidth="9" defaultRowHeight="13.2" x14ac:dyDescent="0.2"/>
  <cols>
    <col min="1" max="1" width="3.6640625" style="4" customWidth="1"/>
    <col min="2" max="2" width="11" style="2" customWidth="1"/>
    <col min="3" max="33" width="3.77734375" style="2" customWidth="1"/>
    <col min="34" max="34" width="11.109375" style="4" customWidth="1"/>
    <col min="35" max="35" width="8.44140625" style="2" bestFit="1" customWidth="1"/>
    <col min="36" max="16384" width="9" style="4"/>
  </cols>
  <sheetData>
    <row r="2" spans="2:37" ht="19.2" x14ac:dyDescent="0.2">
      <c r="B2" s="1" t="s">
        <v>25</v>
      </c>
      <c r="M2" s="3"/>
      <c r="AH2" s="4" t="s">
        <v>26</v>
      </c>
      <c r="AI2" s="5"/>
    </row>
    <row r="3" spans="2:37" ht="13.5" customHeight="1" x14ac:dyDescent="0.2">
      <c r="Q3" s="4"/>
      <c r="S3" s="6"/>
      <c r="T3" s="7"/>
      <c r="U3" s="55" t="s">
        <v>2</v>
      </c>
      <c r="V3" s="56"/>
      <c r="W3" s="55" t="s">
        <v>9</v>
      </c>
      <c r="X3" s="56"/>
      <c r="Y3" s="57" t="s">
        <v>12</v>
      </c>
      <c r="Z3" s="58"/>
      <c r="AB3" s="59"/>
      <c r="AC3" s="59"/>
      <c r="AD3" s="59"/>
      <c r="AE3" s="59"/>
      <c r="AF3" s="59"/>
      <c r="AG3" s="61"/>
      <c r="AH3" s="61"/>
      <c r="AI3" s="4"/>
    </row>
    <row r="4" spans="2:37" ht="13.5" customHeight="1" thickBot="1" x14ac:dyDescent="0.25">
      <c r="B4" s="63" t="s">
        <v>3</v>
      </c>
      <c r="C4" s="63"/>
      <c r="D4" s="63"/>
      <c r="E4" s="63"/>
      <c r="F4" s="2" t="s">
        <v>11</v>
      </c>
      <c r="G4" s="44" t="s">
        <v>24</v>
      </c>
      <c r="H4" s="44"/>
      <c r="I4" s="45"/>
      <c r="J4" s="44"/>
      <c r="K4" s="44"/>
      <c r="L4" s="44"/>
      <c r="M4" s="44"/>
      <c r="N4" s="44"/>
      <c r="O4" s="44"/>
      <c r="P4" s="44"/>
      <c r="R4" s="4"/>
      <c r="S4" s="64" t="s">
        <v>0</v>
      </c>
      <c r="T4" s="65"/>
      <c r="U4" s="66">
        <f>+AI13+AI27+AI41+AI55+AI69+AI83+AI97+AI111+AI125+AI139+AI153+AI167+AI181+AI195+AI209</f>
        <v>230</v>
      </c>
      <c r="V4" s="67"/>
      <c r="W4" s="68">
        <f>AI14+AI28+AI42+AI56+AI70+AI84+AI98+AI112+AI126+AI140+AI154+AI168+AI182+AI196+AI210+AI224+AI238+AI252+AI266+AI280+AI294</f>
        <v>67</v>
      </c>
      <c r="X4" s="69"/>
      <c r="Y4" s="70">
        <f>ROUNDDOWN(W4/U4,3)</f>
        <v>0.29099999999999998</v>
      </c>
      <c r="Z4" s="71"/>
      <c r="AB4" s="60"/>
      <c r="AC4" s="60"/>
      <c r="AD4" s="60"/>
      <c r="AE4" s="60"/>
      <c r="AF4" s="60"/>
      <c r="AG4" s="62"/>
      <c r="AH4" s="62"/>
      <c r="AI4" s="4"/>
      <c r="AJ4" s="8"/>
    </row>
    <row r="5" spans="2:37" ht="13.5" customHeight="1" thickBot="1" x14ac:dyDescent="0.25">
      <c r="B5" s="63" t="s">
        <v>10</v>
      </c>
      <c r="C5" s="63"/>
      <c r="D5" s="63"/>
      <c r="E5" s="63"/>
      <c r="F5" s="2" t="s">
        <v>11</v>
      </c>
      <c r="G5" s="95">
        <v>45853</v>
      </c>
      <c r="H5" s="96"/>
      <c r="I5" s="96"/>
      <c r="J5" s="97"/>
      <c r="R5" s="4"/>
      <c r="S5" s="98" t="s">
        <v>7</v>
      </c>
      <c r="T5" s="99"/>
      <c r="U5" s="100">
        <f>+U4</f>
        <v>230</v>
      </c>
      <c r="V5" s="101"/>
      <c r="W5" s="102">
        <f>+AI16+AI30+AI44+AI58+AI72+AI86+AI100+AI114+AI128+AI142+AI156+AI170+AI184+AI198+AI212</f>
        <v>67</v>
      </c>
      <c r="X5" s="103"/>
      <c r="Y5" s="104">
        <f>ROUNDDOWN(W5/U5,3)</f>
        <v>0.29099999999999998</v>
      </c>
      <c r="Z5" s="105"/>
      <c r="AB5" s="78" t="s">
        <v>17</v>
      </c>
      <c r="AC5" s="79"/>
      <c r="AD5" s="79"/>
      <c r="AE5" s="79"/>
      <c r="AF5" s="79"/>
      <c r="AG5" s="82" t="str">
        <f>IF(COUNTIF(AI11:AI300,"NG")&gt;=1,"未達成","達成")</f>
        <v>達成</v>
      </c>
      <c r="AH5" s="83"/>
      <c r="AI5" s="9"/>
      <c r="AK5" s="8"/>
    </row>
    <row r="6" spans="2:37" ht="13.5" customHeight="1" thickTop="1" thickBot="1" x14ac:dyDescent="0.25">
      <c r="B6" s="86" t="s">
        <v>23</v>
      </c>
      <c r="C6" s="86"/>
      <c r="D6" s="86"/>
      <c r="E6" s="86"/>
      <c r="F6" s="2" t="s">
        <v>11</v>
      </c>
      <c r="G6" s="87">
        <v>46091</v>
      </c>
      <c r="H6" s="87"/>
      <c r="I6" s="87"/>
      <c r="J6" s="87"/>
      <c r="L6" s="88" t="s">
        <v>1</v>
      </c>
      <c r="M6" s="88"/>
      <c r="N6" s="88"/>
      <c r="O6" s="2" t="s">
        <v>11</v>
      </c>
      <c r="P6" s="89">
        <f>+G6-G5+1</f>
        <v>239</v>
      </c>
      <c r="Q6" s="89"/>
      <c r="R6" s="89"/>
      <c r="S6" s="90" t="s">
        <v>18</v>
      </c>
      <c r="T6" s="91"/>
      <c r="U6" s="92">
        <f>AI19+AI33+AI47+AI61+AI75+AI89+AI103+AI117+AI131+AI145+AI159+AI173+AI187+AI201+AI215+AI229+AI243+AI257+AI271+AI285+AI299</f>
        <v>8</v>
      </c>
      <c r="V6" s="92"/>
      <c r="W6" s="92">
        <f>AI20+AI34+AI48+AI62+AI76+AI90+AI104+AI118+AI132+AI146+AI160+AI174+AI188+AI202+AI216+AI230+AI244+AI258+AI272+AI286+AI300</f>
        <v>8</v>
      </c>
      <c r="X6" s="92"/>
      <c r="Y6" s="93">
        <f>ROUNDDOWN(W6/U6,3)</f>
        <v>1</v>
      </c>
      <c r="Z6" s="94"/>
      <c r="AA6" s="10"/>
      <c r="AB6" s="80"/>
      <c r="AC6" s="81"/>
      <c r="AD6" s="81"/>
      <c r="AE6" s="81"/>
      <c r="AF6" s="81"/>
      <c r="AG6" s="84"/>
      <c r="AH6" s="85"/>
      <c r="AI6" s="9"/>
      <c r="AK6" s="8"/>
    </row>
    <row r="7" spans="2:37" ht="18" customHeight="1" x14ac:dyDescent="0.2">
      <c r="B7" s="52"/>
      <c r="C7" s="52"/>
      <c r="D7" s="52"/>
      <c r="E7" s="52"/>
      <c r="G7" s="11"/>
      <c r="H7" s="11"/>
      <c r="I7" s="11"/>
      <c r="J7" s="11"/>
      <c r="K7" s="12"/>
      <c r="L7" s="53"/>
      <c r="M7" s="53"/>
      <c r="N7" s="53"/>
      <c r="P7" s="54"/>
      <c r="Q7" s="54"/>
      <c r="R7" s="54"/>
      <c r="AA7" s="10"/>
      <c r="AB7" s="13"/>
      <c r="AC7" s="13"/>
      <c r="AD7" s="13"/>
      <c r="AE7" s="13"/>
      <c r="AF7" s="13"/>
      <c r="AG7" s="13"/>
      <c r="AH7" s="13"/>
      <c r="AI7" s="9"/>
      <c r="AK7" s="8"/>
    </row>
    <row r="8" spans="2:37" ht="13.5" hidden="1" customHeight="1" x14ac:dyDescent="0.2">
      <c r="C8" s="4">
        <f>YEAR(G5)</f>
        <v>2025</v>
      </c>
      <c r="D8" s="4">
        <f>MONTH(G5)</f>
        <v>7</v>
      </c>
      <c r="E8" s="4"/>
      <c r="F8" s="14">
        <f>DATE(C8,D8,1)</f>
        <v>45839</v>
      </c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2:37" ht="13.5" customHeight="1" x14ac:dyDescent="0.2">
      <c r="B9" s="43" t="s">
        <v>14</v>
      </c>
      <c r="C9" s="73">
        <f>C10</f>
        <v>45839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37" hidden="1" x14ac:dyDescent="0.2">
      <c r="B10" s="25"/>
      <c r="C10" s="16">
        <f>DATE($C8,$D8,1)</f>
        <v>45839</v>
      </c>
      <c r="D10" s="17">
        <f>C10+1</f>
        <v>45840</v>
      </c>
      <c r="E10" s="17">
        <f t="shared" ref="E10:AG10" si="0">D10+1</f>
        <v>45841</v>
      </c>
      <c r="F10" s="17">
        <f t="shared" si="0"/>
        <v>45842</v>
      </c>
      <c r="G10" s="17">
        <f t="shared" si="0"/>
        <v>45843</v>
      </c>
      <c r="H10" s="17">
        <f t="shared" si="0"/>
        <v>45844</v>
      </c>
      <c r="I10" s="17">
        <f t="shared" si="0"/>
        <v>45845</v>
      </c>
      <c r="J10" s="17">
        <f t="shared" si="0"/>
        <v>45846</v>
      </c>
      <c r="K10" s="17">
        <f t="shared" si="0"/>
        <v>45847</v>
      </c>
      <c r="L10" s="17">
        <f t="shared" si="0"/>
        <v>45848</v>
      </c>
      <c r="M10" s="17">
        <f t="shared" si="0"/>
        <v>45849</v>
      </c>
      <c r="N10" s="17">
        <f t="shared" si="0"/>
        <v>45850</v>
      </c>
      <c r="O10" s="17">
        <f t="shared" si="0"/>
        <v>45851</v>
      </c>
      <c r="P10" s="17">
        <f t="shared" si="0"/>
        <v>45852</v>
      </c>
      <c r="Q10" s="17">
        <f t="shared" si="0"/>
        <v>45853</v>
      </c>
      <c r="R10" s="17">
        <f t="shared" si="0"/>
        <v>45854</v>
      </c>
      <c r="S10" s="17">
        <f t="shared" si="0"/>
        <v>45855</v>
      </c>
      <c r="T10" s="17">
        <f t="shared" si="0"/>
        <v>45856</v>
      </c>
      <c r="U10" s="17">
        <f t="shared" si="0"/>
        <v>45857</v>
      </c>
      <c r="V10" s="17">
        <f t="shared" si="0"/>
        <v>45858</v>
      </c>
      <c r="W10" s="17">
        <f t="shared" si="0"/>
        <v>45859</v>
      </c>
      <c r="X10" s="17">
        <f t="shared" si="0"/>
        <v>45860</v>
      </c>
      <c r="Y10" s="17">
        <f t="shared" si="0"/>
        <v>45861</v>
      </c>
      <c r="Z10" s="17">
        <f t="shared" si="0"/>
        <v>45862</v>
      </c>
      <c r="AA10" s="17">
        <f t="shared" si="0"/>
        <v>45863</v>
      </c>
      <c r="AB10" s="17">
        <f t="shared" si="0"/>
        <v>45864</v>
      </c>
      <c r="AC10" s="17">
        <f t="shared" si="0"/>
        <v>45865</v>
      </c>
      <c r="AD10" s="17">
        <f t="shared" si="0"/>
        <v>45866</v>
      </c>
      <c r="AE10" s="17">
        <f t="shared" si="0"/>
        <v>45867</v>
      </c>
      <c r="AF10" s="17">
        <f t="shared" si="0"/>
        <v>45868</v>
      </c>
      <c r="AG10" s="17">
        <f t="shared" si="0"/>
        <v>45869</v>
      </c>
      <c r="AH10" s="18"/>
      <c r="AI10" s="19"/>
    </row>
    <row r="11" spans="2:37" x14ac:dyDescent="0.2">
      <c r="B11" s="25" t="s">
        <v>15</v>
      </c>
      <c r="C11" s="21" t="str">
        <f>IF(C10&gt;=G5,C10,"")</f>
        <v/>
      </c>
      <c r="D11" s="22" t="str">
        <f>IF(D10&lt;$G5,"",IF(C10=EOMONTH(DATE($C8,$D8,1),0),"",IF(C10="","",C10+1)))</f>
        <v/>
      </c>
      <c r="E11" s="22" t="str">
        <f t="shared" ref="E11:AE11" si="1">IF(E10&lt;$G5,"",IF(D10=EOMONTH(DATE($C8,$D8,1),0),"",IF(D10="","",D10+1)))</f>
        <v/>
      </c>
      <c r="F11" s="22" t="str">
        <f t="shared" si="1"/>
        <v/>
      </c>
      <c r="G11" s="22" t="str">
        <f t="shared" si="1"/>
        <v/>
      </c>
      <c r="H11" s="22" t="str">
        <f t="shared" si="1"/>
        <v/>
      </c>
      <c r="I11" s="22" t="str">
        <f t="shared" si="1"/>
        <v/>
      </c>
      <c r="J11" s="22" t="str">
        <f t="shared" si="1"/>
        <v/>
      </c>
      <c r="K11" s="22" t="str">
        <f t="shared" si="1"/>
        <v/>
      </c>
      <c r="L11" s="22" t="str">
        <f>IF(L10&lt;$G5,"",IF(K10=EOMONTH(DATE($C8,$D8,1),0),"",IF(K10="","",K10+1)))</f>
        <v/>
      </c>
      <c r="M11" s="22" t="str">
        <f>IF(M10&lt;$G5,"",IF(L10=EOMONTH(DATE($C8,$D8,1),0),"",IF(L10="","",L10+1)))</f>
        <v/>
      </c>
      <c r="N11" s="22" t="str">
        <f t="shared" si="1"/>
        <v/>
      </c>
      <c r="O11" s="22" t="str">
        <f t="shared" si="1"/>
        <v/>
      </c>
      <c r="P11" s="22" t="str">
        <f t="shared" si="1"/>
        <v/>
      </c>
      <c r="Q11" s="22">
        <f t="shared" si="1"/>
        <v>45853</v>
      </c>
      <c r="R11" s="22">
        <f t="shared" si="1"/>
        <v>45854</v>
      </c>
      <c r="S11" s="22">
        <f t="shared" si="1"/>
        <v>45855</v>
      </c>
      <c r="T11" s="22">
        <f t="shared" si="1"/>
        <v>45856</v>
      </c>
      <c r="U11" s="22">
        <f t="shared" si="1"/>
        <v>45857</v>
      </c>
      <c r="V11" s="22">
        <f t="shared" si="1"/>
        <v>45858</v>
      </c>
      <c r="W11" s="22">
        <f t="shared" si="1"/>
        <v>45859</v>
      </c>
      <c r="X11" s="22">
        <f t="shared" si="1"/>
        <v>45860</v>
      </c>
      <c r="Y11" s="22">
        <f t="shared" si="1"/>
        <v>45861</v>
      </c>
      <c r="Z11" s="22">
        <f t="shared" si="1"/>
        <v>45862</v>
      </c>
      <c r="AA11" s="22">
        <f t="shared" si="1"/>
        <v>45863</v>
      </c>
      <c r="AB11" s="22">
        <f t="shared" si="1"/>
        <v>45864</v>
      </c>
      <c r="AC11" s="22">
        <f t="shared" si="1"/>
        <v>45865</v>
      </c>
      <c r="AD11" s="22">
        <f t="shared" si="1"/>
        <v>45866</v>
      </c>
      <c r="AE11" s="22">
        <f t="shared" si="1"/>
        <v>45867</v>
      </c>
      <c r="AF11" s="22">
        <f>IF(AF10&lt;$G5,"",IF(AE10=EOMONTH(DATE($C8,$D8,1),0),"",IF(AE11="","",AE11+1)))</f>
        <v>45868</v>
      </c>
      <c r="AG11" s="22">
        <f>IF(AG10&lt;$G5,"",IF(AF11=EOMONTH(DATE($C8,$D8,1),0),"",IF(AF11="","",AF11+1)))</f>
        <v>45869</v>
      </c>
      <c r="AH11" s="23" t="s">
        <v>16</v>
      </c>
      <c r="AI11" s="24">
        <f>+COUNTIFS(C12:AG12,"土",C13:AG13,"")+COUNTIFS(C12:AG12,"日",C13:AG13,"")</f>
        <v>4</v>
      </c>
    </row>
    <row r="12" spans="2:37" x14ac:dyDescent="0.2">
      <c r="B12" s="25" t="s">
        <v>5</v>
      </c>
      <c r="C12" s="51" t="str">
        <f>IFERROR(TEXT(WEEKDAY(+C11),"aaa"),"")</f>
        <v/>
      </c>
      <c r="D12" s="51" t="str">
        <f t="shared" ref="D12:AG12" si="2">IFERROR(TEXT(WEEKDAY(+D11),"aaa"),"")</f>
        <v/>
      </c>
      <c r="E12" s="51" t="str">
        <f t="shared" si="2"/>
        <v/>
      </c>
      <c r="F12" s="51" t="str">
        <f t="shared" si="2"/>
        <v/>
      </c>
      <c r="G12" s="51" t="str">
        <f t="shared" si="2"/>
        <v/>
      </c>
      <c r="H12" s="51" t="str">
        <f>IFERROR(TEXT(WEEKDAY(+H11),"aaa"),"")</f>
        <v/>
      </c>
      <c r="I12" s="51" t="str">
        <f t="shared" si="2"/>
        <v/>
      </c>
      <c r="J12" s="51" t="str">
        <f t="shared" si="2"/>
        <v/>
      </c>
      <c r="K12" s="51" t="str">
        <f t="shared" si="2"/>
        <v/>
      </c>
      <c r="L12" s="51" t="str">
        <f t="shared" si="2"/>
        <v/>
      </c>
      <c r="M12" s="51" t="str">
        <f t="shared" si="2"/>
        <v/>
      </c>
      <c r="N12" s="51" t="str">
        <f t="shared" si="2"/>
        <v/>
      </c>
      <c r="O12" s="51" t="str">
        <f t="shared" si="2"/>
        <v/>
      </c>
      <c r="P12" s="51" t="str">
        <f t="shared" si="2"/>
        <v/>
      </c>
      <c r="Q12" s="51" t="str">
        <f t="shared" si="2"/>
        <v>火</v>
      </c>
      <c r="R12" s="51" t="str">
        <f t="shared" si="2"/>
        <v>水</v>
      </c>
      <c r="S12" s="51" t="str">
        <f t="shared" si="2"/>
        <v>木</v>
      </c>
      <c r="T12" s="51" t="str">
        <f t="shared" si="2"/>
        <v>金</v>
      </c>
      <c r="U12" s="51" t="str">
        <f t="shared" si="2"/>
        <v>土</v>
      </c>
      <c r="V12" s="51" t="str">
        <f t="shared" si="2"/>
        <v>日</v>
      </c>
      <c r="W12" s="51" t="str">
        <f t="shared" si="2"/>
        <v>月</v>
      </c>
      <c r="X12" s="51" t="str">
        <f t="shared" si="2"/>
        <v>火</v>
      </c>
      <c r="Y12" s="51" t="str">
        <f t="shared" si="2"/>
        <v>水</v>
      </c>
      <c r="Z12" s="51" t="str">
        <f t="shared" si="2"/>
        <v>木</v>
      </c>
      <c r="AA12" s="51" t="str">
        <f t="shared" si="2"/>
        <v>金</v>
      </c>
      <c r="AB12" s="51" t="str">
        <f t="shared" si="2"/>
        <v>土</v>
      </c>
      <c r="AC12" s="51" t="str">
        <f t="shared" si="2"/>
        <v>日</v>
      </c>
      <c r="AD12" s="51" t="str">
        <f t="shared" si="2"/>
        <v>月</v>
      </c>
      <c r="AE12" s="51" t="str">
        <f t="shared" si="2"/>
        <v>火</v>
      </c>
      <c r="AF12" s="51" t="str">
        <f t="shared" si="2"/>
        <v>水</v>
      </c>
      <c r="AG12" s="51" t="str">
        <f t="shared" si="2"/>
        <v>木</v>
      </c>
      <c r="AH12" s="23" t="s">
        <v>20</v>
      </c>
      <c r="AI12" s="24">
        <f>+COUNTIF(C13:AG13,"夏休")+COUNTIF(C13:AG13,"冬休")+COUNTIF(C13:AG13,"中止")</f>
        <v>0</v>
      </c>
      <c r="AJ12" s="26"/>
    </row>
    <row r="13" spans="2:37" ht="13.5" customHeight="1" x14ac:dyDescent="0.2">
      <c r="B13" s="75" t="s">
        <v>19</v>
      </c>
      <c r="C13" s="77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107"/>
      <c r="AH13" s="27" t="s">
        <v>2</v>
      </c>
      <c r="AI13" s="28">
        <f>COUNT(C11:AG11)-AI12</f>
        <v>17</v>
      </c>
      <c r="AJ13" s="26"/>
    </row>
    <row r="14" spans="2:37" ht="13.5" customHeight="1" x14ac:dyDescent="0.2">
      <c r="B14" s="76"/>
      <c r="C14" s="77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107"/>
      <c r="AH14" s="27" t="s">
        <v>6</v>
      </c>
      <c r="AI14" s="29">
        <f>+COUNTIF(C15:AG16,"休")</f>
        <v>4</v>
      </c>
      <c r="AJ14" s="30" t="str">
        <f>IF(AI15&gt;0.285,"",IF(AI14&lt;AI11,"←計画日数が足りません",""))</f>
        <v/>
      </c>
    </row>
    <row r="15" spans="2:37" ht="13.5" customHeight="1" x14ac:dyDescent="0.2">
      <c r="B15" s="108" t="s">
        <v>0</v>
      </c>
      <c r="C15" s="109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 t="s">
        <v>28</v>
      </c>
      <c r="V15" s="106" t="s">
        <v>28</v>
      </c>
      <c r="W15" s="106"/>
      <c r="X15" s="106"/>
      <c r="Y15" s="106"/>
      <c r="Z15" s="106"/>
      <c r="AA15" s="106"/>
      <c r="AB15" s="106" t="s">
        <v>28</v>
      </c>
      <c r="AC15" s="106" t="s">
        <v>28</v>
      </c>
      <c r="AD15" s="106"/>
      <c r="AE15" s="106"/>
      <c r="AF15" s="106"/>
      <c r="AG15" s="112"/>
      <c r="AH15" s="27" t="s">
        <v>8</v>
      </c>
      <c r="AI15" s="31">
        <f>+AI14/AI13</f>
        <v>0.23529411764705882</v>
      </c>
      <c r="AJ15" s="26"/>
    </row>
    <row r="16" spans="2:37" x14ac:dyDescent="0.2">
      <c r="B16" s="108"/>
      <c r="C16" s="109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12"/>
      <c r="AH16" s="27" t="s">
        <v>9</v>
      </c>
      <c r="AI16" s="29">
        <f>+COUNTA(C17:AG18)</f>
        <v>4</v>
      </c>
      <c r="AJ16" s="26"/>
    </row>
    <row r="17" spans="2:36" x14ac:dyDescent="0.2">
      <c r="B17" s="113" t="s">
        <v>7</v>
      </c>
      <c r="C17" s="115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 t="s">
        <v>28</v>
      </c>
      <c r="V17" s="110" t="s">
        <v>28</v>
      </c>
      <c r="W17" s="110"/>
      <c r="X17" s="110"/>
      <c r="Y17" s="110"/>
      <c r="Z17" s="110"/>
      <c r="AA17" s="110"/>
      <c r="AB17" s="110" t="s">
        <v>28</v>
      </c>
      <c r="AC17" s="110" t="s">
        <v>28</v>
      </c>
      <c r="AD17" s="110"/>
      <c r="AE17" s="110"/>
      <c r="AF17" s="110"/>
      <c r="AG17" s="117"/>
      <c r="AH17" s="32" t="s">
        <v>4</v>
      </c>
      <c r="AI17" s="33">
        <f>+AI16/AI13</f>
        <v>0.23529411764705882</v>
      </c>
      <c r="AJ17" s="26"/>
    </row>
    <row r="18" spans="2:36" x14ac:dyDescent="0.2">
      <c r="B18" s="114"/>
      <c r="C18" s="116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8"/>
      <c r="AH18" s="34" t="s">
        <v>13</v>
      </c>
      <c r="AI18" s="35" t="str">
        <f>IF(7&gt;AI13,"対象外",IF(AI16&gt;=AI11,"OK","NG"))</f>
        <v>OK</v>
      </c>
      <c r="AJ18" s="30" t="str">
        <f>IF(AI18="対象外","←７日間に満たない期間は達成判定の対象外",IF(AI18="NG","←月単位未達成","←月単位達成"))</f>
        <v>←月単位達成</v>
      </c>
    </row>
    <row r="19" spans="2:36" hidden="1" x14ac:dyDescent="0.2">
      <c r="B19" s="15"/>
      <c r="C19" s="46" t="e">
        <f t="shared" ref="C19:AG19" si="3">IF(AND(DAY(C11)&gt;=22,DAY(C11)&lt;=28,C12="土"),1,0)</f>
        <v>#VALUE!</v>
      </c>
      <c r="D19" s="46" t="e">
        <f t="shared" si="3"/>
        <v>#VALUE!</v>
      </c>
      <c r="E19" s="46" t="e">
        <f t="shared" si="3"/>
        <v>#VALUE!</v>
      </c>
      <c r="F19" s="46" t="e">
        <f t="shared" si="3"/>
        <v>#VALUE!</v>
      </c>
      <c r="G19" s="46" t="e">
        <f t="shared" si="3"/>
        <v>#VALUE!</v>
      </c>
      <c r="H19" s="46" t="e">
        <f t="shared" si="3"/>
        <v>#VALUE!</v>
      </c>
      <c r="I19" s="46" t="e">
        <f t="shared" si="3"/>
        <v>#VALUE!</v>
      </c>
      <c r="J19" s="46" t="e">
        <f t="shared" si="3"/>
        <v>#VALUE!</v>
      </c>
      <c r="K19" s="46" t="e">
        <f t="shared" si="3"/>
        <v>#VALUE!</v>
      </c>
      <c r="L19" s="46" t="e">
        <f t="shared" si="3"/>
        <v>#VALUE!</v>
      </c>
      <c r="M19" s="46" t="e">
        <f t="shared" si="3"/>
        <v>#VALUE!</v>
      </c>
      <c r="N19" s="46" t="e">
        <f t="shared" si="3"/>
        <v>#VALUE!</v>
      </c>
      <c r="O19" s="46" t="e">
        <f t="shared" si="3"/>
        <v>#VALUE!</v>
      </c>
      <c r="P19" s="46" t="e">
        <f t="shared" si="3"/>
        <v>#VALUE!</v>
      </c>
      <c r="Q19" s="46">
        <f t="shared" si="3"/>
        <v>0</v>
      </c>
      <c r="R19" s="46">
        <f t="shared" si="3"/>
        <v>0</v>
      </c>
      <c r="S19" s="46">
        <f t="shared" si="3"/>
        <v>0</v>
      </c>
      <c r="T19" s="46">
        <f t="shared" si="3"/>
        <v>0</v>
      </c>
      <c r="U19" s="46">
        <f t="shared" si="3"/>
        <v>0</v>
      </c>
      <c r="V19" s="46">
        <f t="shared" si="3"/>
        <v>0</v>
      </c>
      <c r="W19" s="46">
        <f t="shared" si="3"/>
        <v>0</v>
      </c>
      <c r="X19" s="46">
        <f t="shared" si="3"/>
        <v>0</v>
      </c>
      <c r="Y19" s="46">
        <f t="shared" si="3"/>
        <v>0</v>
      </c>
      <c r="Z19" s="46">
        <f t="shared" si="3"/>
        <v>0</v>
      </c>
      <c r="AA19" s="46">
        <f t="shared" si="3"/>
        <v>0</v>
      </c>
      <c r="AB19" s="46">
        <f t="shared" si="3"/>
        <v>1</v>
      </c>
      <c r="AC19" s="46">
        <f t="shared" si="3"/>
        <v>0</v>
      </c>
      <c r="AD19" s="46">
        <f t="shared" si="3"/>
        <v>0</v>
      </c>
      <c r="AE19" s="46">
        <f>IF(AND(DAY(AE11)&gt;=22,DAY(AE11)&lt;=28,AE12="土"),1,0)</f>
        <v>0</v>
      </c>
      <c r="AF19" s="46">
        <f t="shared" si="3"/>
        <v>0</v>
      </c>
      <c r="AG19" s="46">
        <f t="shared" si="3"/>
        <v>0</v>
      </c>
      <c r="AH19" s="47" t="s">
        <v>21</v>
      </c>
      <c r="AI19" s="48">
        <f>_xlfn.AGGREGATE(9,6,C19:AG19)</f>
        <v>1</v>
      </c>
      <c r="AJ19" s="30"/>
    </row>
    <row r="20" spans="2:36" hidden="1" x14ac:dyDescent="0.2">
      <c r="B20" s="15"/>
      <c r="C20" s="49" t="e">
        <f t="shared" ref="C20:AG20" si="4">IF(AND(DAY(C11)&gt;=22,DAY(C11)&lt;=28,C12="土",OR(C17="休",C17="雨")),1,0)</f>
        <v>#VALUE!</v>
      </c>
      <c r="D20" s="49" t="e">
        <f t="shared" si="4"/>
        <v>#VALUE!</v>
      </c>
      <c r="E20" s="49" t="e">
        <f t="shared" si="4"/>
        <v>#VALUE!</v>
      </c>
      <c r="F20" s="49" t="e">
        <f t="shared" si="4"/>
        <v>#VALUE!</v>
      </c>
      <c r="G20" s="49" t="e">
        <f t="shared" si="4"/>
        <v>#VALUE!</v>
      </c>
      <c r="H20" s="49" t="e">
        <f t="shared" si="4"/>
        <v>#VALUE!</v>
      </c>
      <c r="I20" s="49" t="e">
        <f t="shared" si="4"/>
        <v>#VALUE!</v>
      </c>
      <c r="J20" s="49" t="e">
        <f t="shared" si="4"/>
        <v>#VALUE!</v>
      </c>
      <c r="K20" s="49" t="e">
        <f t="shared" si="4"/>
        <v>#VALUE!</v>
      </c>
      <c r="L20" s="49" t="e">
        <f t="shared" si="4"/>
        <v>#VALUE!</v>
      </c>
      <c r="M20" s="49" t="e">
        <f t="shared" si="4"/>
        <v>#VALUE!</v>
      </c>
      <c r="N20" s="49" t="e">
        <f t="shared" si="4"/>
        <v>#VALUE!</v>
      </c>
      <c r="O20" s="49" t="e">
        <f t="shared" si="4"/>
        <v>#VALUE!</v>
      </c>
      <c r="P20" s="49" t="e">
        <f t="shared" si="4"/>
        <v>#VALUE!</v>
      </c>
      <c r="Q20" s="49">
        <f t="shared" si="4"/>
        <v>0</v>
      </c>
      <c r="R20" s="49">
        <f t="shared" si="4"/>
        <v>0</v>
      </c>
      <c r="S20" s="49">
        <f t="shared" si="4"/>
        <v>0</v>
      </c>
      <c r="T20" s="49">
        <f t="shared" si="4"/>
        <v>0</v>
      </c>
      <c r="U20" s="49">
        <f t="shared" si="4"/>
        <v>0</v>
      </c>
      <c r="V20" s="49">
        <f t="shared" si="4"/>
        <v>0</v>
      </c>
      <c r="W20" s="49">
        <f t="shared" si="4"/>
        <v>0</v>
      </c>
      <c r="X20" s="49">
        <f t="shared" si="4"/>
        <v>0</v>
      </c>
      <c r="Y20" s="49">
        <f t="shared" si="4"/>
        <v>0</v>
      </c>
      <c r="Z20" s="49">
        <f t="shared" si="4"/>
        <v>0</v>
      </c>
      <c r="AA20" s="49">
        <f t="shared" si="4"/>
        <v>0</v>
      </c>
      <c r="AB20" s="49">
        <f t="shared" si="4"/>
        <v>1</v>
      </c>
      <c r="AC20" s="49">
        <f t="shared" si="4"/>
        <v>0</v>
      </c>
      <c r="AD20" s="49">
        <f t="shared" si="4"/>
        <v>0</v>
      </c>
      <c r="AE20" s="49">
        <f t="shared" si="4"/>
        <v>0</v>
      </c>
      <c r="AF20" s="49">
        <f t="shared" si="4"/>
        <v>0</v>
      </c>
      <c r="AG20" s="49">
        <f t="shared" si="4"/>
        <v>0</v>
      </c>
      <c r="AH20" s="50" t="s">
        <v>22</v>
      </c>
      <c r="AI20" s="48">
        <f>_xlfn.AGGREGATE(9,6,C20:AG20)</f>
        <v>1</v>
      </c>
      <c r="AJ20" s="30"/>
    </row>
    <row r="21" spans="2:36" x14ac:dyDescent="0.2"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2" spans="2:36" hidden="1" x14ac:dyDescent="0.2">
      <c r="C22" s="2">
        <f>YEAR(C25)</f>
        <v>2025</v>
      </c>
      <c r="D22" s="2">
        <f>MONTH(C25)</f>
        <v>8</v>
      </c>
    </row>
    <row r="23" spans="2:36" x14ac:dyDescent="0.2">
      <c r="B23" s="6" t="s">
        <v>14</v>
      </c>
      <c r="C23" s="119">
        <f>C25</f>
        <v>45870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4"/>
    </row>
    <row r="24" spans="2:36" hidden="1" x14ac:dyDescent="0.2">
      <c r="B24" s="36"/>
      <c r="C24" s="22">
        <f>DATE($C22,$D22,1)</f>
        <v>45870</v>
      </c>
      <c r="D24" s="22">
        <f>C24+1</f>
        <v>45871</v>
      </c>
      <c r="E24" s="22">
        <f t="shared" ref="E24:AG24" si="5">D24+1</f>
        <v>45872</v>
      </c>
      <c r="F24" s="22">
        <f t="shared" si="5"/>
        <v>45873</v>
      </c>
      <c r="G24" s="22">
        <f t="shared" si="5"/>
        <v>45874</v>
      </c>
      <c r="H24" s="22">
        <f t="shared" si="5"/>
        <v>45875</v>
      </c>
      <c r="I24" s="22">
        <f t="shared" si="5"/>
        <v>45876</v>
      </c>
      <c r="J24" s="22">
        <f t="shared" si="5"/>
        <v>45877</v>
      </c>
      <c r="K24" s="22">
        <f t="shared" si="5"/>
        <v>45878</v>
      </c>
      <c r="L24" s="22">
        <f t="shared" si="5"/>
        <v>45879</v>
      </c>
      <c r="M24" s="22">
        <f t="shared" si="5"/>
        <v>45880</v>
      </c>
      <c r="N24" s="22">
        <f t="shared" si="5"/>
        <v>45881</v>
      </c>
      <c r="O24" s="22">
        <f t="shared" si="5"/>
        <v>45882</v>
      </c>
      <c r="P24" s="22">
        <f t="shared" si="5"/>
        <v>45883</v>
      </c>
      <c r="Q24" s="22">
        <f t="shared" si="5"/>
        <v>45884</v>
      </c>
      <c r="R24" s="22">
        <f t="shared" si="5"/>
        <v>45885</v>
      </c>
      <c r="S24" s="22">
        <f t="shared" si="5"/>
        <v>45886</v>
      </c>
      <c r="T24" s="22">
        <f t="shared" si="5"/>
        <v>45887</v>
      </c>
      <c r="U24" s="22">
        <f t="shared" si="5"/>
        <v>45888</v>
      </c>
      <c r="V24" s="22">
        <f t="shared" si="5"/>
        <v>45889</v>
      </c>
      <c r="W24" s="22">
        <f t="shared" si="5"/>
        <v>45890</v>
      </c>
      <c r="X24" s="22">
        <f t="shared" si="5"/>
        <v>45891</v>
      </c>
      <c r="Y24" s="22">
        <f t="shared" si="5"/>
        <v>45892</v>
      </c>
      <c r="Z24" s="22">
        <f t="shared" si="5"/>
        <v>45893</v>
      </c>
      <c r="AA24" s="22">
        <f t="shared" si="5"/>
        <v>45894</v>
      </c>
      <c r="AB24" s="22">
        <f t="shared" si="5"/>
        <v>45895</v>
      </c>
      <c r="AC24" s="22">
        <f t="shared" si="5"/>
        <v>45896</v>
      </c>
      <c r="AD24" s="22">
        <f t="shared" si="5"/>
        <v>45897</v>
      </c>
      <c r="AE24" s="22">
        <f t="shared" si="5"/>
        <v>45898</v>
      </c>
      <c r="AF24" s="22">
        <f t="shared" si="5"/>
        <v>45899</v>
      </c>
      <c r="AG24" s="22">
        <f t="shared" si="5"/>
        <v>45900</v>
      </c>
      <c r="AH24" s="37"/>
      <c r="AI24" s="38"/>
    </row>
    <row r="25" spans="2:36" x14ac:dyDescent="0.2">
      <c r="B25" s="20" t="s">
        <v>15</v>
      </c>
      <c r="C25" s="39">
        <f>IF(EDATE(C10,1)&gt;$G$6,"",EDATE(C10,1))</f>
        <v>45870</v>
      </c>
      <c r="D25" s="22">
        <f>IF(D24&gt;$G$6,"",IF(C25=EOMONTH(DATE($C22,$D22,1),0),"",IF(C25="","",C25+1)))</f>
        <v>45871</v>
      </c>
      <c r="E25" s="22">
        <f t="shared" ref="E25:AG25" si="6">IF(E24&gt;$G$6,"",IF(D25=EOMONTH(DATE($C22,$D22,1),0),"",IF(D25="","",D25+1)))</f>
        <v>45872</v>
      </c>
      <c r="F25" s="22">
        <f t="shared" si="6"/>
        <v>45873</v>
      </c>
      <c r="G25" s="22">
        <f t="shared" si="6"/>
        <v>45874</v>
      </c>
      <c r="H25" s="22">
        <f t="shared" si="6"/>
        <v>45875</v>
      </c>
      <c r="I25" s="22">
        <f t="shared" si="6"/>
        <v>45876</v>
      </c>
      <c r="J25" s="22">
        <f t="shared" si="6"/>
        <v>45877</v>
      </c>
      <c r="K25" s="22">
        <f t="shared" si="6"/>
        <v>45878</v>
      </c>
      <c r="L25" s="22">
        <f t="shared" si="6"/>
        <v>45879</v>
      </c>
      <c r="M25" s="22">
        <f t="shared" si="6"/>
        <v>45880</v>
      </c>
      <c r="N25" s="22">
        <f t="shared" si="6"/>
        <v>45881</v>
      </c>
      <c r="O25" s="22">
        <f t="shared" si="6"/>
        <v>45882</v>
      </c>
      <c r="P25" s="22">
        <f t="shared" si="6"/>
        <v>45883</v>
      </c>
      <c r="Q25" s="22">
        <f t="shared" si="6"/>
        <v>45884</v>
      </c>
      <c r="R25" s="22">
        <f t="shared" si="6"/>
        <v>45885</v>
      </c>
      <c r="S25" s="22">
        <f t="shared" si="6"/>
        <v>45886</v>
      </c>
      <c r="T25" s="22">
        <f t="shared" si="6"/>
        <v>45887</v>
      </c>
      <c r="U25" s="22">
        <f t="shared" si="6"/>
        <v>45888</v>
      </c>
      <c r="V25" s="22">
        <f t="shared" si="6"/>
        <v>45889</v>
      </c>
      <c r="W25" s="22">
        <f t="shared" si="6"/>
        <v>45890</v>
      </c>
      <c r="X25" s="22">
        <f t="shared" si="6"/>
        <v>45891</v>
      </c>
      <c r="Y25" s="22">
        <f t="shared" si="6"/>
        <v>45892</v>
      </c>
      <c r="Z25" s="22">
        <f t="shared" si="6"/>
        <v>45893</v>
      </c>
      <c r="AA25" s="22">
        <f>IF(AA24&gt;$G$6,"",IF(Z25=EOMONTH(DATE($C22,$D22,1),0),"",IF(Z25="","",Z25+1)))</f>
        <v>45894</v>
      </c>
      <c r="AB25" s="22">
        <f t="shared" si="6"/>
        <v>45895</v>
      </c>
      <c r="AC25" s="22">
        <f t="shared" si="6"/>
        <v>45896</v>
      </c>
      <c r="AD25" s="22">
        <f t="shared" si="6"/>
        <v>45897</v>
      </c>
      <c r="AE25" s="22">
        <f t="shared" si="6"/>
        <v>45898</v>
      </c>
      <c r="AF25" s="22">
        <f t="shared" si="6"/>
        <v>45899</v>
      </c>
      <c r="AG25" s="22">
        <f t="shared" si="6"/>
        <v>45900</v>
      </c>
      <c r="AH25" s="23" t="s">
        <v>16</v>
      </c>
      <c r="AI25" s="24">
        <f>+COUNTIFS(C26:AG26,"土",C27:AG27,"")+COUNTIFS(C26:AG26,"日",C27:AG27,"")</f>
        <v>10</v>
      </c>
    </row>
    <row r="26" spans="2:36" s="26" customFormat="1" x14ac:dyDescent="0.2">
      <c r="B26" s="40" t="s">
        <v>5</v>
      </c>
      <c r="C26" s="51" t="str">
        <f>IFERROR(TEXT(WEEKDAY(+C25),"aaa"),"")</f>
        <v>金</v>
      </c>
      <c r="D26" s="51" t="str">
        <f t="shared" ref="D26:AG26" si="7">IFERROR(TEXT(WEEKDAY(+D25),"aaa"),"")</f>
        <v>土</v>
      </c>
      <c r="E26" s="51" t="str">
        <f t="shared" si="7"/>
        <v>日</v>
      </c>
      <c r="F26" s="51" t="str">
        <f t="shared" si="7"/>
        <v>月</v>
      </c>
      <c r="G26" s="51" t="str">
        <f t="shared" si="7"/>
        <v>火</v>
      </c>
      <c r="H26" s="51" t="str">
        <f t="shared" si="7"/>
        <v>水</v>
      </c>
      <c r="I26" s="51" t="str">
        <f t="shared" si="7"/>
        <v>木</v>
      </c>
      <c r="J26" s="51" t="str">
        <f t="shared" si="7"/>
        <v>金</v>
      </c>
      <c r="K26" s="51" t="str">
        <f t="shared" si="7"/>
        <v>土</v>
      </c>
      <c r="L26" s="51" t="str">
        <f t="shared" si="7"/>
        <v>日</v>
      </c>
      <c r="M26" s="51" t="str">
        <f t="shared" si="7"/>
        <v>月</v>
      </c>
      <c r="N26" s="51" t="str">
        <f t="shared" si="7"/>
        <v>火</v>
      </c>
      <c r="O26" s="51" t="str">
        <f t="shared" si="7"/>
        <v>水</v>
      </c>
      <c r="P26" s="51" t="str">
        <f t="shared" si="7"/>
        <v>木</v>
      </c>
      <c r="Q26" s="51" t="str">
        <f t="shared" si="7"/>
        <v>金</v>
      </c>
      <c r="R26" s="51" t="str">
        <f t="shared" si="7"/>
        <v>土</v>
      </c>
      <c r="S26" s="51" t="str">
        <f t="shared" si="7"/>
        <v>日</v>
      </c>
      <c r="T26" s="51" t="str">
        <f t="shared" si="7"/>
        <v>月</v>
      </c>
      <c r="U26" s="51" t="str">
        <f t="shared" si="7"/>
        <v>火</v>
      </c>
      <c r="V26" s="51" t="str">
        <f t="shared" si="7"/>
        <v>水</v>
      </c>
      <c r="W26" s="51" t="str">
        <f t="shared" si="7"/>
        <v>木</v>
      </c>
      <c r="X26" s="51" t="str">
        <f t="shared" si="7"/>
        <v>金</v>
      </c>
      <c r="Y26" s="51" t="str">
        <f t="shared" si="7"/>
        <v>土</v>
      </c>
      <c r="Z26" s="51" t="str">
        <f t="shared" si="7"/>
        <v>日</v>
      </c>
      <c r="AA26" s="51" t="str">
        <f>IFERROR(TEXT(WEEKDAY(+AA25),"aaa"),"")</f>
        <v>月</v>
      </c>
      <c r="AB26" s="51" t="str">
        <f t="shared" si="7"/>
        <v>火</v>
      </c>
      <c r="AC26" s="51" t="str">
        <f t="shared" si="7"/>
        <v>水</v>
      </c>
      <c r="AD26" s="51" t="str">
        <f t="shared" si="7"/>
        <v>木</v>
      </c>
      <c r="AE26" s="51" t="str">
        <f t="shared" si="7"/>
        <v>金</v>
      </c>
      <c r="AF26" s="51" t="str">
        <f t="shared" si="7"/>
        <v>土</v>
      </c>
      <c r="AG26" s="51" t="str">
        <f t="shared" si="7"/>
        <v>日</v>
      </c>
      <c r="AH26" s="23" t="s">
        <v>20</v>
      </c>
      <c r="AI26" s="24">
        <f>+COUNTIF(C27:AG27,"夏休")+COUNTIF(C27:AG27,"冬休")+COUNTIF(C27:AG27,"中止")</f>
        <v>3</v>
      </c>
    </row>
    <row r="27" spans="2:36" s="26" customFormat="1" ht="13.5" customHeight="1" x14ac:dyDescent="0.2">
      <c r="B27" s="75" t="s">
        <v>19</v>
      </c>
      <c r="C27" s="77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 t="s">
        <v>27</v>
      </c>
      <c r="P27" s="72" t="s">
        <v>27</v>
      </c>
      <c r="Q27" s="72" t="s">
        <v>27</v>
      </c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107"/>
      <c r="AH27" s="27" t="s">
        <v>2</v>
      </c>
      <c r="AI27" s="28">
        <f>COUNT(C25:AG25)-AI26</f>
        <v>28</v>
      </c>
    </row>
    <row r="28" spans="2:36" s="26" customFormat="1" ht="13.5" customHeight="1" x14ac:dyDescent="0.2">
      <c r="B28" s="76"/>
      <c r="C28" s="77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107"/>
      <c r="AH28" s="27" t="s">
        <v>6</v>
      </c>
      <c r="AI28" s="29">
        <f>+COUNTIF(C29:AG30,"休")</f>
        <v>10</v>
      </c>
      <c r="AJ28" s="30" t="str">
        <f>IF(AI29&gt;0.285,"",IF(AI28&lt;AI25,"←計画日数が足りません",""))</f>
        <v/>
      </c>
    </row>
    <row r="29" spans="2:36" s="26" customFormat="1" ht="13.5" customHeight="1" x14ac:dyDescent="0.2">
      <c r="B29" s="108" t="s">
        <v>0</v>
      </c>
      <c r="C29" s="122"/>
      <c r="D29" s="124" t="s">
        <v>28</v>
      </c>
      <c r="E29" s="120" t="s">
        <v>28</v>
      </c>
      <c r="F29" s="120"/>
      <c r="G29" s="124"/>
      <c r="H29" s="106"/>
      <c r="I29" s="106"/>
      <c r="J29" s="106"/>
      <c r="K29" s="106" t="s">
        <v>28</v>
      </c>
      <c r="L29" s="120" t="s">
        <v>28</v>
      </c>
      <c r="M29" s="120"/>
      <c r="N29" s="124"/>
      <c r="O29" s="106"/>
      <c r="P29" s="106"/>
      <c r="Q29" s="106"/>
      <c r="R29" s="106" t="s">
        <v>28</v>
      </c>
      <c r="S29" s="120" t="s">
        <v>28</v>
      </c>
      <c r="T29" s="124"/>
      <c r="U29" s="124"/>
      <c r="V29" s="106"/>
      <c r="W29" s="106"/>
      <c r="X29" s="106"/>
      <c r="Y29" s="106" t="s">
        <v>28</v>
      </c>
      <c r="Z29" s="110" t="s">
        <v>28</v>
      </c>
      <c r="AA29" s="110"/>
      <c r="AB29" s="106"/>
      <c r="AC29" s="106"/>
      <c r="AD29" s="106"/>
      <c r="AE29" s="106"/>
      <c r="AF29" s="106" t="s">
        <v>28</v>
      </c>
      <c r="AG29" s="112" t="s">
        <v>28</v>
      </c>
      <c r="AH29" s="27" t="s">
        <v>8</v>
      </c>
      <c r="AI29" s="31">
        <f>+AI28/AI27</f>
        <v>0.35714285714285715</v>
      </c>
    </row>
    <row r="30" spans="2:36" s="26" customFormat="1" x14ac:dyDescent="0.2">
      <c r="B30" s="108"/>
      <c r="C30" s="123"/>
      <c r="D30" s="125"/>
      <c r="E30" s="121"/>
      <c r="F30" s="121"/>
      <c r="G30" s="125"/>
      <c r="H30" s="106"/>
      <c r="I30" s="106"/>
      <c r="J30" s="106"/>
      <c r="K30" s="106"/>
      <c r="L30" s="121"/>
      <c r="M30" s="121"/>
      <c r="N30" s="125"/>
      <c r="O30" s="106"/>
      <c r="P30" s="106"/>
      <c r="Q30" s="106"/>
      <c r="R30" s="106"/>
      <c r="S30" s="121"/>
      <c r="T30" s="125"/>
      <c r="U30" s="125"/>
      <c r="V30" s="106"/>
      <c r="W30" s="106"/>
      <c r="X30" s="106"/>
      <c r="Y30" s="106"/>
      <c r="Z30" s="110"/>
      <c r="AA30" s="110"/>
      <c r="AB30" s="106"/>
      <c r="AC30" s="106"/>
      <c r="AD30" s="106"/>
      <c r="AE30" s="106"/>
      <c r="AF30" s="106"/>
      <c r="AG30" s="112"/>
      <c r="AH30" s="27" t="s">
        <v>9</v>
      </c>
      <c r="AI30" s="29">
        <f>+COUNTA(C31:AG32)</f>
        <v>10</v>
      </c>
    </row>
    <row r="31" spans="2:36" s="26" customFormat="1" x14ac:dyDescent="0.2">
      <c r="B31" s="113" t="s">
        <v>7</v>
      </c>
      <c r="C31" s="127"/>
      <c r="D31" s="120" t="s">
        <v>28</v>
      </c>
      <c r="E31" s="120" t="s">
        <v>28</v>
      </c>
      <c r="F31" s="120"/>
      <c r="G31" s="120"/>
      <c r="H31" s="110"/>
      <c r="I31" s="110"/>
      <c r="J31" s="110"/>
      <c r="K31" s="110" t="s">
        <v>28</v>
      </c>
      <c r="L31" s="120" t="s">
        <v>28</v>
      </c>
      <c r="M31" s="120"/>
      <c r="N31" s="120"/>
      <c r="O31" s="110"/>
      <c r="P31" s="110"/>
      <c r="Q31" s="110"/>
      <c r="R31" s="110" t="s">
        <v>28</v>
      </c>
      <c r="S31" s="120" t="s">
        <v>28</v>
      </c>
      <c r="T31" s="120"/>
      <c r="U31" s="120"/>
      <c r="V31" s="110"/>
      <c r="W31" s="110"/>
      <c r="X31" s="110"/>
      <c r="Y31" s="110" t="s">
        <v>28</v>
      </c>
      <c r="Z31" s="121" t="s">
        <v>28</v>
      </c>
      <c r="AA31" s="121"/>
      <c r="AB31" s="110"/>
      <c r="AC31" s="110"/>
      <c r="AD31" s="110"/>
      <c r="AE31" s="110"/>
      <c r="AF31" s="110" t="s">
        <v>28</v>
      </c>
      <c r="AG31" s="117" t="s">
        <v>28</v>
      </c>
      <c r="AH31" s="32" t="s">
        <v>4</v>
      </c>
      <c r="AI31" s="33">
        <f>+AI30/AI27</f>
        <v>0.35714285714285715</v>
      </c>
    </row>
    <row r="32" spans="2:36" s="26" customFormat="1" x14ac:dyDescent="0.2">
      <c r="B32" s="114"/>
      <c r="C32" s="128"/>
      <c r="D32" s="126"/>
      <c r="E32" s="126"/>
      <c r="F32" s="126"/>
      <c r="G32" s="126"/>
      <c r="H32" s="111"/>
      <c r="I32" s="111"/>
      <c r="J32" s="111"/>
      <c r="K32" s="111"/>
      <c r="L32" s="126"/>
      <c r="M32" s="126"/>
      <c r="N32" s="126"/>
      <c r="O32" s="111"/>
      <c r="P32" s="111"/>
      <c r="Q32" s="111"/>
      <c r="R32" s="111"/>
      <c r="S32" s="126"/>
      <c r="T32" s="126"/>
      <c r="U32" s="126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8"/>
      <c r="AH32" s="34" t="s">
        <v>13</v>
      </c>
      <c r="AI32" s="35" t="str">
        <f>IF(7&gt;AI27,"対象外",IF(AI30&gt;=AI25,"OK","NG"))</f>
        <v>OK</v>
      </c>
      <c r="AJ32" s="30" t="str">
        <f>IF(AI32="対象外","←７日間に満たない期間は達成判定の対象外",IF(AI32="NG","←月単位未達成","←月単位達成"))</f>
        <v>←月単位達成</v>
      </c>
    </row>
    <row r="33" spans="2:36" hidden="1" x14ac:dyDescent="0.2">
      <c r="B33" s="15"/>
      <c r="C33" s="46">
        <f t="shared" ref="C33:AG33" si="8">IF(AND(DAY(C25)&gt;=22,DAY(C25)&lt;=28,C26="土"),1,0)</f>
        <v>0</v>
      </c>
      <c r="D33" s="46">
        <f t="shared" si="8"/>
        <v>0</v>
      </c>
      <c r="E33" s="46">
        <f t="shared" si="8"/>
        <v>0</v>
      </c>
      <c r="F33" s="46">
        <f t="shared" si="8"/>
        <v>0</v>
      </c>
      <c r="G33" s="46">
        <f t="shared" si="8"/>
        <v>0</v>
      </c>
      <c r="H33" s="46">
        <f t="shared" si="8"/>
        <v>0</v>
      </c>
      <c r="I33" s="46">
        <f t="shared" si="8"/>
        <v>0</v>
      </c>
      <c r="J33" s="46">
        <f t="shared" si="8"/>
        <v>0</v>
      </c>
      <c r="K33" s="46">
        <f t="shared" si="8"/>
        <v>0</v>
      </c>
      <c r="L33" s="46">
        <f t="shared" si="8"/>
        <v>0</v>
      </c>
      <c r="M33" s="46">
        <f t="shared" si="8"/>
        <v>0</v>
      </c>
      <c r="N33" s="46">
        <f t="shared" si="8"/>
        <v>0</v>
      </c>
      <c r="O33" s="46">
        <f t="shared" si="8"/>
        <v>0</v>
      </c>
      <c r="P33" s="46">
        <f t="shared" si="8"/>
        <v>0</v>
      </c>
      <c r="Q33" s="46">
        <f t="shared" si="8"/>
        <v>0</v>
      </c>
      <c r="R33" s="46">
        <f t="shared" si="8"/>
        <v>0</v>
      </c>
      <c r="S33" s="46">
        <f t="shared" si="8"/>
        <v>0</v>
      </c>
      <c r="T33" s="46">
        <f t="shared" si="8"/>
        <v>0</v>
      </c>
      <c r="U33" s="46">
        <f t="shared" si="8"/>
        <v>0</v>
      </c>
      <c r="V33" s="46">
        <f t="shared" si="8"/>
        <v>0</v>
      </c>
      <c r="W33" s="46">
        <f t="shared" si="8"/>
        <v>0</v>
      </c>
      <c r="X33" s="46">
        <f t="shared" si="8"/>
        <v>0</v>
      </c>
      <c r="Y33" s="46">
        <f t="shared" si="8"/>
        <v>1</v>
      </c>
      <c r="Z33" s="46">
        <f t="shared" si="8"/>
        <v>0</v>
      </c>
      <c r="AA33" s="46">
        <f t="shared" si="8"/>
        <v>0</v>
      </c>
      <c r="AB33" s="46">
        <f t="shared" si="8"/>
        <v>0</v>
      </c>
      <c r="AC33" s="46">
        <f t="shared" si="8"/>
        <v>0</v>
      </c>
      <c r="AD33" s="46">
        <f t="shared" si="8"/>
        <v>0</v>
      </c>
      <c r="AE33" s="46">
        <f t="shared" si="8"/>
        <v>0</v>
      </c>
      <c r="AF33" s="46">
        <f t="shared" si="8"/>
        <v>0</v>
      </c>
      <c r="AG33" s="46">
        <f t="shared" si="8"/>
        <v>0</v>
      </c>
      <c r="AH33" s="47" t="s">
        <v>21</v>
      </c>
      <c r="AI33" s="48">
        <f>_xlfn.AGGREGATE(9,6,C33:AG33)</f>
        <v>1</v>
      </c>
      <c r="AJ33" s="30"/>
    </row>
    <row r="34" spans="2:36" hidden="1" x14ac:dyDescent="0.2">
      <c r="B34" s="15"/>
      <c r="C34" s="49">
        <f t="shared" ref="C34:AB34" si="9">IF(AND(DAY(C25)&gt;=22,DAY(C25)&lt;=28,C26="土",OR(C31="休",C31="雨")),1,0)</f>
        <v>0</v>
      </c>
      <c r="D34" s="49">
        <f t="shared" si="9"/>
        <v>0</v>
      </c>
      <c r="E34" s="49">
        <f t="shared" si="9"/>
        <v>0</v>
      </c>
      <c r="F34" s="49">
        <f t="shared" si="9"/>
        <v>0</v>
      </c>
      <c r="G34" s="49">
        <f t="shared" si="9"/>
        <v>0</v>
      </c>
      <c r="H34" s="49">
        <f t="shared" si="9"/>
        <v>0</v>
      </c>
      <c r="I34" s="49">
        <f t="shared" si="9"/>
        <v>0</v>
      </c>
      <c r="J34" s="49">
        <f t="shared" si="9"/>
        <v>0</v>
      </c>
      <c r="K34" s="49">
        <f t="shared" si="9"/>
        <v>0</v>
      </c>
      <c r="L34" s="49">
        <f t="shared" si="9"/>
        <v>0</v>
      </c>
      <c r="M34" s="49">
        <f t="shared" si="9"/>
        <v>0</v>
      </c>
      <c r="N34" s="49">
        <f t="shared" si="9"/>
        <v>0</v>
      </c>
      <c r="O34" s="49">
        <f t="shared" si="9"/>
        <v>0</v>
      </c>
      <c r="P34" s="49">
        <f t="shared" si="9"/>
        <v>0</v>
      </c>
      <c r="Q34" s="49">
        <f t="shared" si="9"/>
        <v>0</v>
      </c>
      <c r="R34" s="49">
        <f t="shared" si="9"/>
        <v>0</v>
      </c>
      <c r="S34" s="49">
        <f t="shared" si="9"/>
        <v>0</v>
      </c>
      <c r="T34" s="49">
        <f t="shared" si="9"/>
        <v>0</v>
      </c>
      <c r="U34" s="49">
        <f t="shared" si="9"/>
        <v>0</v>
      </c>
      <c r="V34" s="49">
        <f t="shared" si="9"/>
        <v>0</v>
      </c>
      <c r="W34" s="49">
        <f t="shared" si="9"/>
        <v>0</v>
      </c>
      <c r="X34" s="49">
        <f t="shared" si="9"/>
        <v>0</v>
      </c>
      <c r="Y34" s="49">
        <f t="shared" si="9"/>
        <v>1</v>
      </c>
      <c r="Z34" s="49">
        <f t="shared" si="9"/>
        <v>0</v>
      </c>
      <c r="AA34" s="49">
        <f t="shared" si="9"/>
        <v>0</v>
      </c>
      <c r="AB34" s="49">
        <f t="shared" si="9"/>
        <v>0</v>
      </c>
      <c r="AC34" s="49">
        <f t="shared" ref="AC34:AG34" si="10">IF(AND(DAY(AC25)&gt;=22,DAY(AC25)&lt;=28,AC26="土",OR(AC31="休",AC31="雨")),1,0)</f>
        <v>0</v>
      </c>
      <c r="AD34" s="49">
        <f t="shared" si="10"/>
        <v>0</v>
      </c>
      <c r="AE34" s="49">
        <f t="shared" si="10"/>
        <v>0</v>
      </c>
      <c r="AF34" s="49">
        <f t="shared" si="10"/>
        <v>0</v>
      </c>
      <c r="AG34" s="49">
        <f t="shared" si="10"/>
        <v>0</v>
      </c>
      <c r="AH34" s="50" t="s">
        <v>22</v>
      </c>
      <c r="AI34" s="48">
        <f>_xlfn.AGGREGATE(9,6,C34:AG34)</f>
        <v>1</v>
      </c>
      <c r="AJ34" s="30"/>
    </row>
    <row r="35" spans="2:36" x14ac:dyDescent="0.2"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</row>
    <row r="36" spans="2:36" hidden="1" x14ac:dyDescent="0.2">
      <c r="C36" s="2">
        <f>YEAR(C39)</f>
        <v>2025</v>
      </c>
      <c r="D36" s="2">
        <f>MONTH(C39)</f>
        <v>9</v>
      </c>
    </row>
    <row r="37" spans="2:36" x14ac:dyDescent="0.2">
      <c r="B37" s="6" t="s">
        <v>14</v>
      </c>
      <c r="C37" s="119">
        <f>C39</f>
        <v>45901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</row>
    <row r="38" spans="2:36" hidden="1" x14ac:dyDescent="0.2">
      <c r="B38" s="36"/>
      <c r="C38" s="22">
        <f>DATE($C36,$D36,1)</f>
        <v>45901</v>
      </c>
      <c r="D38" s="22">
        <f t="shared" ref="D38:AG38" si="11">C38+1</f>
        <v>45902</v>
      </c>
      <c r="E38" s="22">
        <f t="shared" si="11"/>
        <v>45903</v>
      </c>
      <c r="F38" s="22">
        <f t="shared" si="11"/>
        <v>45904</v>
      </c>
      <c r="G38" s="22">
        <f t="shared" si="11"/>
        <v>45905</v>
      </c>
      <c r="H38" s="22">
        <f t="shared" si="11"/>
        <v>45906</v>
      </c>
      <c r="I38" s="22">
        <f t="shared" si="11"/>
        <v>45907</v>
      </c>
      <c r="J38" s="22">
        <f t="shared" si="11"/>
        <v>45908</v>
      </c>
      <c r="K38" s="22">
        <f t="shared" si="11"/>
        <v>45909</v>
      </c>
      <c r="L38" s="22">
        <f t="shared" si="11"/>
        <v>45910</v>
      </c>
      <c r="M38" s="22">
        <f t="shared" si="11"/>
        <v>45911</v>
      </c>
      <c r="N38" s="22">
        <f t="shared" si="11"/>
        <v>45912</v>
      </c>
      <c r="O38" s="22">
        <f t="shared" si="11"/>
        <v>45913</v>
      </c>
      <c r="P38" s="22">
        <f t="shared" si="11"/>
        <v>45914</v>
      </c>
      <c r="Q38" s="22">
        <f t="shared" si="11"/>
        <v>45915</v>
      </c>
      <c r="R38" s="22">
        <f t="shared" si="11"/>
        <v>45916</v>
      </c>
      <c r="S38" s="22">
        <f t="shared" si="11"/>
        <v>45917</v>
      </c>
      <c r="T38" s="22">
        <f t="shared" si="11"/>
        <v>45918</v>
      </c>
      <c r="U38" s="22">
        <f t="shared" si="11"/>
        <v>45919</v>
      </c>
      <c r="V38" s="22">
        <f t="shared" si="11"/>
        <v>45920</v>
      </c>
      <c r="W38" s="22">
        <f t="shared" si="11"/>
        <v>45921</v>
      </c>
      <c r="X38" s="22">
        <f t="shared" si="11"/>
        <v>45922</v>
      </c>
      <c r="Y38" s="22">
        <f t="shared" si="11"/>
        <v>45923</v>
      </c>
      <c r="Z38" s="22">
        <f t="shared" si="11"/>
        <v>45924</v>
      </c>
      <c r="AA38" s="22">
        <f t="shared" si="11"/>
        <v>45925</v>
      </c>
      <c r="AB38" s="22">
        <f t="shared" si="11"/>
        <v>45926</v>
      </c>
      <c r="AC38" s="22">
        <f t="shared" si="11"/>
        <v>45927</v>
      </c>
      <c r="AD38" s="22">
        <f t="shared" si="11"/>
        <v>45928</v>
      </c>
      <c r="AE38" s="22">
        <f t="shared" si="11"/>
        <v>45929</v>
      </c>
      <c r="AF38" s="22">
        <f t="shared" si="11"/>
        <v>45930</v>
      </c>
      <c r="AG38" s="22">
        <f t="shared" si="11"/>
        <v>45931</v>
      </c>
      <c r="AH38" s="37"/>
      <c r="AI38" s="38"/>
    </row>
    <row r="39" spans="2:36" x14ac:dyDescent="0.2">
      <c r="B39" s="20" t="s">
        <v>15</v>
      </c>
      <c r="C39" s="39">
        <f>IF(EDATE(C24,1)&gt;$G$6,"",EDATE(C24,1))</f>
        <v>45901</v>
      </c>
      <c r="D39" s="22">
        <f t="shared" ref="D39:AG39" si="12">IF(D38&gt;$G$6,"",IF(C39=EOMONTH(DATE($C36,$D36,1),0),"",IF(C39="","",C39+1)))</f>
        <v>45902</v>
      </c>
      <c r="E39" s="22">
        <f t="shared" si="12"/>
        <v>45903</v>
      </c>
      <c r="F39" s="22">
        <f t="shared" si="12"/>
        <v>45904</v>
      </c>
      <c r="G39" s="22">
        <f t="shared" si="12"/>
        <v>45905</v>
      </c>
      <c r="H39" s="22">
        <f t="shared" si="12"/>
        <v>45906</v>
      </c>
      <c r="I39" s="22">
        <f t="shared" si="12"/>
        <v>45907</v>
      </c>
      <c r="J39" s="22">
        <f t="shared" si="12"/>
        <v>45908</v>
      </c>
      <c r="K39" s="22">
        <f t="shared" si="12"/>
        <v>45909</v>
      </c>
      <c r="L39" s="22">
        <f t="shared" si="12"/>
        <v>45910</v>
      </c>
      <c r="M39" s="22">
        <f t="shared" si="12"/>
        <v>45911</v>
      </c>
      <c r="N39" s="22">
        <f t="shared" si="12"/>
        <v>45912</v>
      </c>
      <c r="O39" s="22">
        <f t="shared" si="12"/>
        <v>45913</v>
      </c>
      <c r="P39" s="22">
        <f t="shared" si="12"/>
        <v>45914</v>
      </c>
      <c r="Q39" s="22">
        <f t="shared" si="12"/>
        <v>45915</v>
      </c>
      <c r="R39" s="22">
        <f t="shared" si="12"/>
        <v>45916</v>
      </c>
      <c r="S39" s="22">
        <f t="shared" si="12"/>
        <v>45917</v>
      </c>
      <c r="T39" s="22">
        <f t="shared" si="12"/>
        <v>45918</v>
      </c>
      <c r="U39" s="22">
        <f t="shared" si="12"/>
        <v>45919</v>
      </c>
      <c r="V39" s="22">
        <f t="shared" si="12"/>
        <v>45920</v>
      </c>
      <c r="W39" s="22">
        <f t="shared" si="12"/>
        <v>45921</v>
      </c>
      <c r="X39" s="22">
        <f t="shared" si="12"/>
        <v>45922</v>
      </c>
      <c r="Y39" s="22">
        <f t="shared" si="12"/>
        <v>45923</v>
      </c>
      <c r="Z39" s="22">
        <f t="shared" si="12"/>
        <v>45924</v>
      </c>
      <c r="AA39" s="22">
        <f t="shared" si="12"/>
        <v>45925</v>
      </c>
      <c r="AB39" s="22">
        <f t="shared" si="12"/>
        <v>45926</v>
      </c>
      <c r="AC39" s="22">
        <f t="shared" si="12"/>
        <v>45927</v>
      </c>
      <c r="AD39" s="22">
        <f t="shared" si="12"/>
        <v>45928</v>
      </c>
      <c r="AE39" s="22">
        <f t="shared" si="12"/>
        <v>45929</v>
      </c>
      <c r="AF39" s="22">
        <f t="shared" si="12"/>
        <v>45930</v>
      </c>
      <c r="AG39" s="22" t="str">
        <f t="shared" si="12"/>
        <v/>
      </c>
      <c r="AH39" s="23" t="s">
        <v>16</v>
      </c>
      <c r="AI39" s="24">
        <f>+COUNTIFS(C40:AG40,"土",C41:AG41,"")+COUNTIFS(C40:AG40,"日",C41:AG41,"")</f>
        <v>8</v>
      </c>
    </row>
    <row r="40" spans="2:36" s="26" customFormat="1" x14ac:dyDescent="0.2">
      <c r="B40" s="40" t="s">
        <v>5</v>
      </c>
      <c r="C40" s="51" t="str">
        <f>IFERROR(TEXT(WEEKDAY(+C39),"aaa"),"")</f>
        <v>月</v>
      </c>
      <c r="D40" s="51" t="str">
        <f t="shared" ref="D40:AG40" si="13">IFERROR(TEXT(WEEKDAY(+D39),"aaa"),"")</f>
        <v>火</v>
      </c>
      <c r="E40" s="51" t="str">
        <f t="shared" si="13"/>
        <v>水</v>
      </c>
      <c r="F40" s="51" t="str">
        <f t="shared" si="13"/>
        <v>木</v>
      </c>
      <c r="G40" s="51" t="str">
        <f t="shared" si="13"/>
        <v>金</v>
      </c>
      <c r="H40" s="51" t="str">
        <f t="shared" si="13"/>
        <v>土</v>
      </c>
      <c r="I40" s="51" t="str">
        <f t="shared" si="13"/>
        <v>日</v>
      </c>
      <c r="J40" s="51" t="str">
        <f t="shared" si="13"/>
        <v>月</v>
      </c>
      <c r="K40" s="51" t="str">
        <f t="shared" si="13"/>
        <v>火</v>
      </c>
      <c r="L40" s="51" t="str">
        <f t="shared" si="13"/>
        <v>水</v>
      </c>
      <c r="M40" s="51" t="str">
        <f t="shared" si="13"/>
        <v>木</v>
      </c>
      <c r="N40" s="51" t="str">
        <f t="shared" si="13"/>
        <v>金</v>
      </c>
      <c r="O40" s="51" t="str">
        <f t="shared" si="13"/>
        <v>土</v>
      </c>
      <c r="P40" s="51" t="str">
        <f t="shared" si="13"/>
        <v>日</v>
      </c>
      <c r="Q40" s="51" t="str">
        <f t="shared" si="13"/>
        <v>月</v>
      </c>
      <c r="R40" s="51" t="str">
        <f t="shared" si="13"/>
        <v>火</v>
      </c>
      <c r="S40" s="51" t="str">
        <f t="shared" si="13"/>
        <v>水</v>
      </c>
      <c r="T40" s="51" t="str">
        <f t="shared" si="13"/>
        <v>木</v>
      </c>
      <c r="U40" s="51" t="str">
        <f t="shared" si="13"/>
        <v>金</v>
      </c>
      <c r="V40" s="51" t="str">
        <f t="shared" si="13"/>
        <v>土</v>
      </c>
      <c r="W40" s="51" t="str">
        <f t="shared" si="13"/>
        <v>日</v>
      </c>
      <c r="X40" s="51" t="str">
        <f t="shared" si="13"/>
        <v>月</v>
      </c>
      <c r="Y40" s="51" t="str">
        <f t="shared" si="13"/>
        <v>火</v>
      </c>
      <c r="Z40" s="51" t="str">
        <f t="shared" si="13"/>
        <v>水</v>
      </c>
      <c r="AA40" s="51" t="str">
        <f t="shared" si="13"/>
        <v>木</v>
      </c>
      <c r="AB40" s="51" t="str">
        <f t="shared" si="13"/>
        <v>金</v>
      </c>
      <c r="AC40" s="51" t="str">
        <f t="shared" si="13"/>
        <v>土</v>
      </c>
      <c r="AD40" s="51" t="str">
        <f t="shared" si="13"/>
        <v>日</v>
      </c>
      <c r="AE40" s="51" t="str">
        <f t="shared" si="13"/>
        <v>月</v>
      </c>
      <c r="AF40" s="51" t="str">
        <f t="shared" si="13"/>
        <v>火</v>
      </c>
      <c r="AG40" s="51" t="str">
        <f t="shared" si="13"/>
        <v/>
      </c>
      <c r="AH40" s="23" t="s">
        <v>20</v>
      </c>
      <c r="AI40" s="24">
        <f>+COUNTIF(C41:AG41,"夏休")+COUNTIF(C41:AG41,"冬休")+COUNTIF(C41:AG41,"中止")</f>
        <v>0</v>
      </c>
    </row>
    <row r="41" spans="2:36" s="26" customFormat="1" ht="13.5" customHeight="1" x14ac:dyDescent="0.2">
      <c r="B41" s="75" t="s">
        <v>19</v>
      </c>
      <c r="C41" s="7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107"/>
      <c r="AH41" s="27" t="s">
        <v>2</v>
      </c>
      <c r="AI41" s="28">
        <f>COUNT(C39:AG39)-AI40</f>
        <v>30</v>
      </c>
    </row>
    <row r="42" spans="2:36" s="26" customFormat="1" ht="13.5" customHeight="1" x14ac:dyDescent="0.2">
      <c r="B42" s="76"/>
      <c r="C42" s="77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107"/>
      <c r="AH42" s="27" t="s">
        <v>6</v>
      </c>
      <c r="AI42" s="29">
        <f>+COUNTIF(C43:AG44,"休")</f>
        <v>8</v>
      </c>
      <c r="AJ42" s="30" t="str">
        <f>IF(AI43&gt;0.285,"",IF(AI42&lt;AI39,"←計画日数が足りません",""))</f>
        <v/>
      </c>
    </row>
    <row r="43" spans="2:36" s="26" customFormat="1" ht="13.5" customHeight="1" x14ac:dyDescent="0.2">
      <c r="B43" s="108" t="s">
        <v>0</v>
      </c>
      <c r="C43" s="109"/>
      <c r="D43" s="106"/>
      <c r="E43" s="106"/>
      <c r="F43" s="106"/>
      <c r="G43" s="106"/>
      <c r="H43" s="106" t="s">
        <v>28</v>
      </c>
      <c r="I43" s="106" t="s">
        <v>28</v>
      </c>
      <c r="J43" s="110"/>
      <c r="K43" s="106"/>
      <c r="L43" s="106"/>
      <c r="M43" s="106"/>
      <c r="N43" s="106"/>
      <c r="O43" s="106" t="s">
        <v>28</v>
      </c>
      <c r="P43" s="106" t="s">
        <v>28</v>
      </c>
      <c r="Q43" s="110"/>
      <c r="R43" s="106"/>
      <c r="S43" s="106"/>
      <c r="T43" s="106"/>
      <c r="U43" s="106"/>
      <c r="V43" s="106" t="s">
        <v>28</v>
      </c>
      <c r="W43" s="106" t="s">
        <v>28</v>
      </c>
      <c r="X43" s="110"/>
      <c r="Y43" s="106"/>
      <c r="Z43" s="106"/>
      <c r="AA43" s="106"/>
      <c r="AB43" s="106"/>
      <c r="AC43" s="106" t="s">
        <v>28</v>
      </c>
      <c r="AD43" s="106" t="s">
        <v>28</v>
      </c>
      <c r="AE43" s="110"/>
      <c r="AF43" s="106"/>
      <c r="AG43" s="112"/>
      <c r="AH43" s="27" t="s">
        <v>8</v>
      </c>
      <c r="AI43" s="31">
        <f>+AI42/AI41</f>
        <v>0.26666666666666666</v>
      </c>
    </row>
    <row r="44" spans="2:36" s="26" customFormat="1" x14ac:dyDescent="0.2">
      <c r="B44" s="108"/>
      <c r="C44" s="109"/>
      <c r="D44" s="106"/>
      <c r="E44" s="106"/>
      <c r="F44" s="106"/>
      <c r="G44" s="106"/>
      <c r="H44" s="106"/>
      <c r="I44" s="106"/>
      <c r="J44" s="110"/>
      <c r="K44" s="106"/>
      <c r="L44" s="106"/>
      <c r="M44" s="106"/>
      <c r="N44" s="106"/>
      <c r="O44" s="106"/>
      <c r="P44" s="106"/>
      <c r="Q44" s="110"/>
      <c r="R44" s="106"/>
      <c r="S44" s="106"/>
      <c r="T44" s="106"/>
      <c r="U44" s="106"/>
      <c r="V44" s="106"/>
      <c r="W44" s="106"/>
      <c r="X44" s="110"/>
      <c r="Y44" s="106"/>
      <c r="Z44" s="106"/>
      <c r="AA44" s="106"/>
      <c r="AB44" s="106"/>
      <c r="AC44" s="106"/>
      <c r="AD44" s="106"/>
      <c r="AE44" s="110"/>
      <c r="AF44" s="106"/>
      <c r="AG44" s="112"/>
      <c r="AH44" s="27" t="s">
        <v>9</v>
      </c>
      <c r="AI44" s="29">
        <f>+COUNTA(C45:AG46)</f>
        <v>8</v>
      </c>
    </row>
    <row r="45" spans="2:36" s="26" customFormat="1" x14ac:dyDescent="0.2">
      <c r="B45" s="113" t="s">
        <v>7</v>
      </c>
      <c r="C45" s="115"/>
      <c r="D45" s="110"/>
      <c r="E45" s="110"/>
      <c r="F45" s="110"/>
      <c r="G45" s="110"/>
      <c r="H45" s="110" t="s">
        <v>28</v>
      </c>
      <c r="I45" s="110" t="s">
        <v>28</v>
      </c>
      <c r="J45" s="121"/>
      <c r="K45" s="110"/>
      <c r="L45" s="110"/>
      <c r="M45" s="110"/>
      <c r="N45" s="110"/>
      <c r="O45" s="110" t="s">
        <v>28</v>
      </c>
      <c r="P45" s="110" t="s">
        <v>28</v>
      </c>
      <c r="Q45" s="121"/>
      <c r="R45" s="110"/>
      <c r="S45" s="110"/>
      <c r="T45" s="110"/>
      <c r="U45" s="110"/>
      <c r="V45" s="110" t="s">
        <v>28</v>
      </c>
      <c r="W45" s="110" t="s">
        <v>28</v>
      </c>
      <c r="X45" s="121"/>
      <c r="Y45" s="110"/>
      <c r="Z45" s="110"/>
      <c r="AA45" s="110"/>
      <c r="AB45" s="110"/>
      <c r="AC45" s="110" t="s">
        <v>28</v>
      </c>
      <c r="AD45" s="110" t="s">
        <v>28</v>
      </c>
      <c r="AE45" s="121"/>
      <c r="AF45" s="110"/>
      <c r="AG45" s="117"/>
      <c r="AH45" s="32" t="s">
        <v>4</v>
      </c>
      <c r="AI45" s="33">
        <f>+AI44/AI41</f>
        <v>0.26666666666666666</v>
      </c>
    </row>
    <row r="46" spans="2:36" s="26" customFormat="1" x14ac:dyDescent="0.2">
      <c r="B46" s="114"/>
      <c r="C46" s="116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8"/>
      <c r="AH46" s="34" t="s">
        <v>13</v>
      </c>
      <c r="AI46" s="35" t="str">
        <f>IF(7&gt;AI41,"対象外",IF(AI44&gt;=AI39,"OK","NG"))</f>
        <v>OK</v>
      </c>
      <c r="AJ46" s="30" t="str">
        <f>IF(AI46="対象外","←７日間に満たない期間は達成判定の対象外",IF(AI46="NG","←月単位未達成","←月単位達成"))</f>
        <v>←月単位達成</v>
      </c>
    </row>
    <row r="47" spans="2:36" hidden="1" x14ac:dyDescent="0.2">
      <c r="B47" s="15"/>
      <c r="C47" s="46">
        <f t="shared" ref="C47:AG47" si="14">IF(AND(DAY(C39)&gt;=22,DAY(C39)&lt;=28,C40="土"),1,0)</f>
        <v>0</v>
      </c>
      <c r="D47" s="46">
        <f t="shared" si="14"/>
        <v>0</v>
      </c>
      <c r="E47" s="46">
        <f t="shared" si="14"/>
        <v>0</v>
      </c>
      <c r="F47" s="46">
        <f t="shared" si="14"/>
        <v>0</v>
      </c>
      <c r="G47" s="46">
        <f t="shared" si="14"/>
        <v>0</v>
      </c>
      <c r="H47" s="46">
        <f t="shared" si="14"/>
        <v>0</v>
      </c>
      <c r="I47" s="46">
        <f t="shared" si="14"/>
        <v>0</v>
      </c>
      <c r="J47" s="46">
        <f t="shared" si="14"/>
        <v>0</v>
      </c>
      <c r="K47" s="46">
        <f t="shared" si="14"/>
        <v>0</v>
      </c>
      <c r="L47" s="46">
        <f t="shared" si="14"/>
        <v>0</v>
      </c>
      <c r="M47" s="46">
        <f t="shared" si="14"/>
        <v>0</v>
      </c>
      <c r="N47" s="46">
        <f t="shared" si="14"/>
        <v>0</v>
      </c>
      <c r="O47" s="46">
        <f t="shared" si="14"/>
        <v>0</v>
      </c>
      <c r="P47" s="46">
        <f t="shared" si="14"/>
        <v>0</v>
      </c>
      <c r="Q47" s="46">
        <f t="shared" si="14"/>
        <v>0</v>
      </c>
      <c r="R47" s="46">
        <f t="shared" si="14"/>
        <v>0</v>
      </c>
      <c r="S47" s="46">
        <f t="shared" si="14"/>
        <v>0</v>
      </c>
      <c r="T47" s="46">
        <f t="shared" si="14"/>
        <v>0</v>
      </c>
      <c r="U47" s="46">
        <f t="shared" si="14"/>
        <v>0</v>
      </c>
      <c r="V47" s="46">
        <f t="shared" si="14"/>
        <v>0</v>
      </c>
      <c r="W47" s="46">
        <f t="shared" si="14"/>
        <v>0</v>
      </c>
      <c r="X47" s="46">
        <f t="shared" si="14"/>
        <v>0</v>
      </c>
      <c r="Y47" s="46">
        <f t="shared" si="14"/>
        <v>0</v>
      </c>
      <c r="Z47" s="46">
        <f t="shared" si="14"/>
        <v>0</v>
      </c>
      <c r="AA47" s="46">
        <f t="shared" si="14"/>
        <v>0</v>
      </c>
      <c r="AB47" s="46">
        <f t="shared" si="14"/>
        <v>0</v>
      </c>
      <c r="AC47" s="46">
        <f t="shared" si="14"/>
        <v>1</v>
      </c>
      <c r="AD47" s="46">
        <f t="shared" si="14"/>
        <v>0</v>
      </c>
      <c r="AE47" s="46">
        <f t="shared" si="14"/>
        <v>0</v>
      </c>
      <c r="AF47" s="46">
        <f t="shared" si="14"/>
        <v>0</v>
      </c>
      <c r="AG47" s="46" t="e">
        <f t="shared" si="14"/>
        <v>#VALUE!</v>
      </c>
      <c r="AH47" s="47" t="s">
        <v>21</v>
      </c>
      <c r="AI47" s="48">
        <f>_xlfn.AGGREGATE(9,6,C47:AG47)</f>
        <v>1</v>
      </c>
      <c r="AJ47" s="30"/>
    </row>
    <row r="48" spans="2:36" hidden="1" x14ac:dyDescent="0.2">
      <c r="B48" s="15"/>
      <c r="C48" s="49">
        <f t="shared" ref="C48:AG48" si="15">IF(AND(DAY(C39)&gt;=22,DAY(C39)&lt;=28,C40="土",OR(C45="休",C45="雨")),1,0)</f>
        <v>0</v>
      </c>
      <c r="D48" s="49">
        <f t="shared" si="15"/>
        <v>0</v>
      </c>
      <c r="E48" s="49">
        <f t="shared" si="15"/>
        <v>0</v>
      </c>
      <c r="F48" s="49">
        <f t="shared" si="15"/>
        <v>0</v>
      </c>
      <c r="G48" s="49">
        <f t="shared" si="15"/>
        <v>0</v>
      </c>
      <c r="H48" s="49">
        <f t="shared" si="15"/>
        <v>0</v>
      </c>
      <c r="I48" s="49">
        <f t="shared" si="15"/>
        <v>0</v>
      </c>
      <c r="J48" s="49">
        <f t="shared" si="15"/>
        <v>0</v>
      </c>
      <c r="K48" s="49">
        <f t="shared" si="15"/>
        <v>0</v>
      </c>
      <c r="L48" s="49">
        <f t="shared" si="15"/>
        <v>0</v>
      </c>
      <c r="M48" s="49">
        <f t="shared" si="15"/>
        <v>0</v>
      </c>
      <c r="N48" s="49">
        <f t="shared" si="15"/>
        <v>0</v>
      </c>
      <c r="O48" s="49">
        <f t="shared" si="15"/>
        <v>0</v>
      </c>
      <c r="P48" s="49">
        <f t="shared" si="15"/>
        <v>0</v>
      </c>
      <c r="Q48" s="49">
        <f t="shared" si="15"/>
        <v>0</v>
      </c>
      <c r="R48" s="49">
        <f t="shared" si="15"/>
        <v>0</v>
      </c>
      <c r="S48" s="49">
        <f t="shared" si="15"/>
        <v>0</v>
      </c>
      <c r="T48" s="49">
        <f t="shared" si="15"/>
        <v>0</v>
      </c>
      <c r="U48" s="49">
        <f t="shared" si="15"/>
        <v>0</v>
      </c>
      <c r="V48" s="49">
        <f t="shared" si="15"/>
        <v>0</v>
      </c>
      <c r="W48" s="49">
        <f t="shared" si="15"/>
        <v>0</v>
      </c>
      <c r="X48" s="49">
        <f t="shared" si="15"/>
        <v>0</v>
      </c>
      <c r="Y48" s="49">
        <f t="shared" si="15"/>
        <v>0</v>
      </c>
      <c r="Z48" s="49">
        <f t="shared" si="15"/>
        <v>0</v>
      </c>
      <c r="AA48" s="49">
        <f t="shared" si="15"/>
        <v>0</v>
      </c>
      <c r="AB48" s="49">
        <f t="shared" si="15"/>
        <v>0</v>
      </c>
      <c r="AC48" s="49">
        <f t="shared" si="15"/>
        <v>1</v>
      </c>
      <c r="AD48" s="49">
        <f t="shared" si="15"/>
        <v>0</v>
      </c>
      <c r="AE48" s="49">
        <f>IF(AND(DAY(AE39)&gt;=22,DAY(AE39)&lt;=28,AE40="土",OR(AE45="休",AE45="雨")),1,0)</f>
        <v>0</v>
      </c>
      <c r="AF48" s="49">
        <f>IF(AND(DAY(AF39)&gt;=22,DAY(AF39)&lt;=28,AF40="土",OR(AF45="休",AF45="雨")),1,0)</f>
        <v>0</v>
      </c>
      <c r="AG48" s="49" t="e">
        <f t="shared" si="15"/>
        <v>#VALUE!</v>
      </c>
      <c r="AH48" s="50" t="s">
        <v>22</v>
      </c>
      <c r="AI48" s="48">
        <f>_xlfn.AGGREGATE(9,6,C48:AG48)</f>
        <v>1</v>
      </c>
      <c r="AJ48" s="30"/>
    </row>
    <row r="49" spans="2:36" s="26" customFormat="1" x14ac:dyDescent="0.2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I49" s="41"/>
    </row>
    <row r="50" spans="2:36" hidden="1" x14ac:dyDescent="0.2">
      <c r="C50" s="2">
        <f>YEAR(C53)</f>
        <v>2025</v>
      </c>
      <c r="D50" s="2">
        <f>MONTH(C53)</f>
        <v>10</v>
      </c>
    </row>
    <row r="51" spans="2:36" x14ac:dyDescent="0.2">
      <c r="B51" s="6" t="s">
        <v>14</v>
      </c>
      <c r="C51" s="119">
        <f>C53</f>
        <v>45931</v>
      </c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4"/>
    </row>
    <row r="52" spans="2:36" hidden="1" x14ac:dyDescent="0.2">
      <c r="B52" s="36"/>
      <c r="C52" s="22">
        <f>DATE($C50,$D50,1)</f>
        <v>45931</v>
      </c>
      <c r="D52" s="22">
        <f t="shared" ref="D52:AG52" si="16">C52+1</f>
        <v>45932</v>
      </c>
      <c r="E52" s="22">
        <f t="shared" si="16"/>
        <v>45933</v>
      </c>
      <c r="F52" s="22">
        <f t="shared" si="16"/>
        <v>45934</v>
      </c>
      <c r="G52" s="22">
        <f t="shared" si="16"/>
        <v>45935</v>
      </c>
      <c r="H52" s="22">
        <f t="shared" si="16"/>
        <v>45936</v>
      </c>
      <c r="I52" s="22">
        <f t="shared" si="16"/>
        <v>45937</v>
      </c>
      <c r="J52" s="22">
        <f t="shared" si="16"/>
        <v>45938</v>
      </c>
      <c r="K52" s="22">
        <f t="shared" si="16"/>
        <v>45939</v>
      </c>
      <c r="L52" s="22">
        <f t="shared" si="16"/>
        <v>45940</v>
      </c>
      <c r="M52" s="22">
        <f t="shared" si="16"/>
        <v>45941</v>
      </c>
      <c r="N52" s="22">
        <f t="shared" si="16"/>
        <v>45942</v>
      </c>
      <c r="O52" s="22">
        <f t="shared" si="16"/>
        <v>45943</v>
      </c>
      <c r="P52" s="22">
        <f t="shared" si="16"/>
        <v>45944</v>
      </c>
      <c r="Q52" s="22">
        <f t="shared" si="16"/>
        <v>45945</v>
      </c>
      <c r="R52" s="22">
        <f t="shared" si="16"/>
        <v>45946</v>
      </c>
      <c r="S52" s="22">
        <f t="shared" si="16"/>
        <v>45947</v>
      </c>
      <c r="T52" s="22">
        <f t="shared" si="16"/>
        <v>45948</v>
      </c>
      <c r="U52" s="22">
        <f t="shared" si="16"/>
        <v>45949</v>
      </c>
      <c r="V52" s="22">
        <f t="shared" si="16"/>
        <v>45950</v>
      </c>
      <c r="W52" s="22">
        <f t="shared" si="16"/>
        <v>45951</v>
      </c>
      <c r="X52" s="22">
        <f t="shared" si="16"/>
        <v>45952</v>
      </c>
      <c r="Y52" s="22">
        <f t="shared" si="16"/>
        <v>45953</v>
      </c>
      <c r="Z52" s="22">
        <f t="shared" si="16"/>
        <v>45954</v>
      </c>
      <c r="AA52" s="22">
        <f t="shared" si="16"/>
        <v>45955</v>
      </c>
      <c r="AB52" s="22">
        <f t="shared" si="16"/>
        <v>45956</v>
      </c>
      <c r="AC52" s="22">
        <f t="shared" si="16"/>
        <v>45957</v>
      </c>
      <c r="AD52" s="22">
        <f t="shared" si="16"/>
        <v>45958</v>
      </c>
      <c r="AE52" s="22">
        <f t="shared" si="16"/>
        <v>45959</v>
      </c>
      <c r="AF52" s="22">
        <f t="shared" si="16"/>
        <v>45960</v>
      </c>
      <c r="AG52" s="22">
        <f t="shared" si="16"/>
        <v>45961</v>
      </c>
      <c r="AH52" s="37"/>
      <c r="AI52" s="38"/>
    </row>
    <row r="53" spans="2:36" x14ac:dyDescent="0.2">
      <c r="B53" s="20" t="s">
        <v>15</v>
      </c>
      <c r="C53" s="39">
        <f>IF(EDATE(C38,1)&gt;$G$6,"",EDATE(C38,1))</f>
        <v>45931</v>
      </c>
      <c r="D53" s="22">
        <f t="shared" ref="D53:AG53" si="17">IF(D52&gt;$G$6,"",IF(C53=EOMONTH(DATE($C50,$D50,1),0),"",IF(C53="","",C53+1)))</f>
        <v>45932</v>
      </c>
      <c r="E53" s="22">
        <f t="shared" si="17"/>
        <v>45933</v>
      </c>
      <c r="F53" s="22">
        <f t="shared" si="17"/>
        <v>45934</v>
      </c>
      <c r="G53" s="22">
        <f t="shared" si="17"/>
        <v>45935</v>
      </c>
      <c r="H53" s="22">
        <f t="shared" si="17"/>
        <v>45936</v>
      </c>
      <c r="I53" s="22">
        <f t="shared" si="17"/>
        <v>45937</v>
      </c>
      <c r="J53" s="22">
        <f t="shared" si="17"/>
        <v>45938</v>
      </c>
      <c r="K53" s="22">
        <f t="shared" si="17"/>
        <v>45939</v>
      </c>
      <c r="L53" s="22">
        <f t="shared" si="17"/>
        <v>45940</v>
      </c>
      <c r="M53" s="22">
        <f t="shared" si="17"/>
        <v>45941</v>
      </c>
      <c r="N53" s="22">
        <f t="shared" si="17"/>
        <v>45942</v>
      </c>
      <c r="O53" s="22">
        <f t="shared" si="17"/>
        <v>45943</v>
      </c>
      <c r="P53" s="22">
        <f t="shared" si="17"/>
        <v>45944</v>
      </c>
      <c r="Q53" s="22">
        <f t="shared" si="17"/>
        <v>45945</v>
      </c>
      <c r="R53" s="22">
        <f t="shared" si="17"/>
        <v>45946</v>
      </c>
      <c r="S53" s="22">
        <f t="shared" si="17"/>
        <v>45947</v>
      </c>
      <c r="T53" s="22">
        <f t="shared" si="17"/>
        <v>45948</v>
      </c>
      <c r="U53" s="22">
        <f t="shared" si="17"/>
        <v>45949</v>
      </c>
      <c r="V53" s="22">
        <f t="shared" si="17"/>
        <v>45950</v>
      </c>
      <c r="W53" s="22">
        <f t="shared" si="17"/>
        <v>45951</v>
      </c>
      <c r="X53" s="22">
        <f t="shared" si="17"/>
        <v>45952</v>
      </c>
      <c r="Y53" s="22">
        <f t="shared" si="17"/>
        <v>45953</v>
      </c>
      <c r="Z53" s="22">
        <f t="shared" si="17"/>
        <v>45954</v>
      </c>
      <c r="AA53" s="22">
        <f t="shared" si="17"/>
        <v>45955</v>
      </c>
      <c r="AB53" s="22">
        <f t="shared" si="17"/>
        <v>45956</v>
      </c>
      <c r="AC53" s="22">
        <f t="shared" si="17"/>
        <v>45957</v>
      </c>
      <c r="AD53" s="22">
        <f t="shared" si="17"/>
        <v>45958</v>
      </c>
      <c r="AE53" s="22">
        <f t="shared" si="17"/>
        <v>45959</v>
      </c>
      <c r="AF53" s="22">
        <f t="shared" si="17"/>
        <v>45960</v>
      </c>
      <c r="AG53" s="22">
        <f t="shared" si="17"/>
        <v>45961</v>
      </c>
      <c r="AH53" s="23" t="s">
        <v>16</v>
      </c>
      <c r="AI53" s="24">
        <f>+COUNTIFS(C54:AG54,"土",C55:AG55,"")+COUNTIFS(C54:AG54,"日",C55:AG55,"")</f>
        <v>8</v>
      </c>
    </row>
    <row r="54" spans="2:36" s="26" customFormat="1" x14ac:dyDescent="0.2">
      <c r="B54" s="40" t="s">
        <v>5</v>
      </c>
      <c r="C54" s="51" t="str">
        <f>IFERROR(TEXT(WEEKDAY(+C53),"aaa"),"")</f>
        <v>水</v>
      </c>
      <c r="D54" s="51" t="str">
        <f t="shared" ref="D54:AG54" si="18">IFERROR(TEXT(WEEKDAY(+D53),"aaa"),"")</f>
        <v>木</v>
      </c>
      <c r="E54" s="51" t="str">
        <f t="shared" si="18"/>
        <v>金</v>
      </c>
      <c r="F54" s="51" t="str">
        <f t="shared" si="18"/>
        <v>土</v>
      </c>
      <c r="G54" s="51" t="str">
        <f t="shared" si="18"/>
        <v>日</v>
      </c>
      <c r="H54" s="51" t="str">
        <f t="shared" si="18"/>
        <v>月</v>
      </c>
      <c r="I54" s="51" t="str">
        <f t="shared" si="18"/>
        <v>火</v>
      </c>
      <c r="J54" s="51" t="str">
        <f t="shared" si="18"/>
        <v>水</v>
      </c>
      <c r="K54" s="51" t="str">
        <f t="shared" si="18"/>
        <v>木</v>
      </c>
      <c r="L54" s="51" t="str">
        <f t="shared" si="18"/>
        <v>金</v>
      </c>
      <c r="M54" s="51" t="str">
        <f t="shared" si="18"/>
        <v>土</v>
      </c>
      <c r="N54" s="51" t="str">
        <f t="shared" si="18"/>
        <v>日</v>
      </c>
      <c r="O54" s="51" t="str">
        <f t="shared" si="18"/>
        <v>月</v>
      </c>
      <c r="P54" s="51" t="str">
        <f t="shared" si="18"/>
        <v>火</v>
      </c>
      <c r="Q54" s="51" t="str">
        <f t="shared" si="18"/>
        <v>水</v>
      </c>
      <c r="R54" s="51" t="str">
        <f t="shared" si="18"/>
        <v>木</v>
      </c>
      <c r="S54" s="51" t="str">
        <f t="shared" si="18"/>
        <v>金</v>
      </c>
      <c r="T54" s="51" t="str">
        <f t="shared" si="18"/>
        <v>土</v>
      </c>
      <c r="U54" s="51" t="str">
        <f t="shared" si="18"/>
        <v>日</v>
      </c>
      <c r="V54" s="51" t="str">
        <f t="shared" si="18"/>
        <v>月</v>
      </c>
      <c r="W54" s="51" t="str">
        <f t="shared" si="18"/>
        <v>火</v>
      </c>
      <c r="X54" s="51" t="str">
        <f t="shared" si="18"/>
        <v>水</v>
      </c>
      <c r="Y54" s="51" t="str">
        <f t="shared" si="18"/>
        <v>木</v>
      </c>
      <c r="Z54" s="51" t="str">
        <f t="shared" si="18"/>
        <v>金</v>
      </c>
      <c r="AA54" s="51" t="str">
        <f t="shared" si="18"/>
        <v>土</v>
      </c>
      <c r="AB54" s="51" t="str">
        <f t="shared" si="18"/>
        <v>日</v>
      </c>
      <c r="AC54" s="51" t="str">
        <f t="shared" si="18"/>
        <v>月</v>
      </c>
      <c r="AD54" s="51" t="str">
        <f t="shared" si="18"/>
        <v>火</v>
      </c>
      <c r="AE54" s="51" t="str">
        <f t="shared" si="18"/>
        <v>水</v>
      </c>
      <c r="AF54" s="51" t="str">
        <f t="shared" si="18"/>
        <v>木</v>
      </c>
      <c r="AG54" s="51" t="str">
        <f t="shared" si="18"/>
        <v>金</v>
      </c>
      <c r="AH54" s="23" t="s">
        <v>20</v>
      </c>
      <c r="AI54" s="24">
        <f>+COUNTIF(C55:AG55,"夏休")+COUNTIF(C55:AG55,"冬休")+COUNTIF(C55:AG55,"中止")</f>
        <v>0</v>
      </c>
    </row>
    <row r="55" spans="2:36" s="26" customFormat="1" ht="13.5" customHeight="1" x14ac:dyDescent="0.2">
      <c r="B55" s="75" t="s">
        <v>19</v>
      </c>
      <c r="C55" s="77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129"/>
      <c r="AA55" s="129"/>
      <c r="AB55" s="72"/>
      <c r="AC55" s="72"/>
      <c r="AD55" s="72"/>
      <c r="AE55" s="72"/>
      <c r="AF55" s="72"/>
      <c r="AG55" s="107"/>
      <c r="AH55" s="27" t="s">
        <v>2</v>
      </c>
      <c r="AI55" s="28">
        <f>COUNT(C53:AG53)-AI54</f>
        <v>31</v>
      </c>
    </row>
    <row r="56" spans="2:36" s="26" customFormat="1" ht="13.5" customHeight="1" x14ac:dyDescent="0.2">
      <c r="B56" s="76"/>
      <c r="C56" s="77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130"/>
      <c r="AA56" s="130"/>
      <c r="AB56" s="72"/>
      <c r="AC56" s="72"/>
      <c r="AD56" s="72"/>
      <c r="AE56" s="72"/>
      <c r="AF56" s="72"/>
      <c r="AG56" s="107"/>
      <c r="AH56" s="27" t="s">
        <v>6</v>
      </c>
      <c r="AI56" s="29">
        <f>+COUNTIF(C57:AG58,"休")</f>
        <v>8</v>
      </c>
      <c r="AJ56" s="30" t="str">
        <f>IF(AI57&gt;0.285,"",IF(AI56&lt;AI53,"←計画日数が足りません",""))</f>
        <v/>
      </c>
    </row>
    <row r="57" spans="2:36" s="26" customFormat="1" ht="13.5" customHeight="1" x14ac:dyDescent="0.2">
      <c r="B57" s="108" t="s">
        <v>0</v>
      </c>
      <c r="C57" s="109"/>
      <c r="D57" s="106"/>
      <c r="E57" s="106"/>
      <c r="F57" s="106" t="s">
        <v>28</v>
      </c>
      <c r="G57" s="106" t="s">
        <v>28</v>
      </c>
      <c r="H57" s="110"/>
      <c r="I57" s="106"/>
      <c r="J57" s="106"/>
      <c r="K57" s="106"/>
      <c r="L57" s="106"/>
      <c r="M57" s="106" t="s">
        <v>28</v>
      </c>
      <c r="N57" s="106" t="s">
        <v>28</v>
      </c>
      <c r="O57" s="110"/>
      <c r="P57" s="106"/>
      <c r="Q57" s="106"/>
      <c r="R57" s="106"/>
      <c r="S57" s="106"/>
      <c r="T57" s="106" t="s">
        <v>28</v>
      </c>
      <c r="U57" s="106" t="s">
        <v>28</v>
      </c>
      <c r="V57" s="110"/>
      <c r="W57" s="106"/>
      <c r="X57" s="106"/>
      <c r="Y57" s="106"/>
      <c r="Z57" s="106"/>
      <c r="AA57" s="106" t="s">
        <v>28</v>
      </c>
      <c r="AB57" s="106" t="s">
        <v>28</v>
      </c>
      <c r="AC57" s="110"/>
      <c r="AD57" s="106"/>
      <c r="AE57" s="106"/>
      <c r="AF57" s="106"/>
      <c r="AG57" s="112"/>
      <c r="AH57" s="27" t="s">
        <v>8</v>
      </c>
      <c r="AI57" s="31">
        <f>+AI56/AI55</f>
        <v>0.25806451612903225</v>
      </c>
    </row>
    <row r="58" spans="2:36" s="26" customFormat="1" x14ac:dyDescent="0.2">
      <c r="B58" s="108"/>
      <c r="C58" s="109"/>
      <c r="D58" s="106"/>
      <c r="E58" s="106"/>
      <c r="F58" s="106"/>
      <c r="G58" s="106"/>
      <c r="H58" s="110"/>
      <c r="I58" s="106"/>
      <c r="J58" s="106"/>
      <c r="K58" s="106"/>
      <c r="L58" s="106"/>
      <c r="M58" s="106"/>
      <c r="N58" s="106"/>
      <c r="O58" s="110"/>
      <c r="P58" s="106"/>
      <c r="Q58" s="106"/>
      <c r="R58" s="106"/>
      <c r="S58" s="106"/>
      <c r="T58" s="106"/>
      <c r="U58" s="106"/>
      <c r="V58" s="110"/>
      <c r="W58" s="106"/>
      <c r="X58" s="106"/>
      <c r="Y58" s="106"/>
      <c r="Z58" s="106"/>
      <c r="AA58" s="106"/>
      <c r="AB58" s="106"/>
      <c r="AC58" s="110"/>
      <c r="AD58" s="106"/>
      <c r="AE58" s="106"/>
      <c r="AF58" s="106"/>
      <c r="AG58" s="112"/>
      <c r="AH58" s="27" t="s">
        <v>9</v>
      </c>
      <c r="AI58" s="29">
        <f>+COUNTA(C59:AG60)</f>
        <v>8</v>
      </c>
    </row>
    <row r="59" spans="2:36" s="26" customFormat="1" x14ac:dyDescent="0.2">
      <c r="B59" s="113" t="s">
        <v>7</v>
      </c>
      <c r="C59" s="115"/>
      <c r="D59" s="110"/>
      <c r="E59" s="110"/>
      <c r="F59" s="110" t="s">
        <v>28</v>
      </c>
      <c r="G59" s="110" t="s">
        <v>28</v>
      </c>
      <c r="H59" s="121"/>
      <c r="I59" s="110"/>
      <c r="J59" s="110"/>
      <c r="K59" s="110"/>
      <c r="L59" s="110"/>
      <c r="M59" s="110" t="s">
        <v>28</v>
      </c>
      <c r="N59" s="110" t="s">
        <v>28</v>
      </c>
      <c r="O59" s="121"/>
      <c r="P59" s="110"/>
      <c r="Q59" s="110"/>
      <c r="R59" s="110"/>
      <c r="S59" s="110"/>
      <c r="T59" s="110" t="s">
        <v>28</v>
      </c>
      <c r="U59" s="110" t="s">
        <v>28</v>
      </c>
      <c r="V59" s="121"/>
      <c r="W59" s="110"/>
      <c r="X59" s="110"/>
      <c r="Y59" s="110"/>
      <c r="Z59" s="110"/>
      <c r="AA59" s="110" t="s">
        <v>28</v>
      </c>
      <c r="AB59" s="110" t="s">
        <v>28</v>
      </c>
      <c r="AC59" s="121"/>
      <c r="AD59" s="110"/>
      <c r="AE59" s="110"/>
      <c r="AF59" s="110"/>
      <c r="AG59" s="117"/>
      <c r="AH59" s="32" t="s">
        <v>4</v>
      </c>
      <c r="AI59" s="33">
        <f>+AI58/AI55</f>
        <v>0.25806451612903225</v>
      </c>
    </row>
    <row r="60" spans="2:36" s="26" customFormat="1" x14ac:dyDescent="0.2">
      <c r="B60" s="114"/>
      <c r="C60" s="116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8"/>
      <c r="AH60" s="34" t="s">
        <v>13</v>
      </c>
      <c r="AI60" s="35" t="str">
        <f>IF(7&gt;AI55,"対象外",IF(AI58&gt;=AI53,"OK","NG"))</f>
        <v>OK</v>
      </c>
      <c r="AJ60" s="30" t="str">
        <f>IF(AI60="対象外","←７日間に満たない期間は達成判定の対象外",IF(AI60="NG","←月単位未達成","←月単位達成"))</f>
        <v>←月単位達成</v>
      </c>
    </row>
    <row r="61" spans="2:36" ht="13.5" hidden="1" customHeight="1" x14ac:dyDescent="0.2">
      <c r="B61" s="15"/>
      <c r="C61" s="46">
        <f t="shared" ref="C61:AG61" si="19">IF(AND(DAY(C53)&gt;=22,DAY(C53)&lt;=28,C54="土"),1,0)</f>
        <v>0</v>
      </c>
      <c r="D61" s="46">
        <f t="shared" si="19"/>
        <v>0</v>
      </c>
      <c r="E61" s="46">
        <f t="shared" si="19"/>
        <v>0</v>
      </c>
      <c r="F61" s="46">
        <f t="shared" si="19"/>
        <v>0</v>
      </c>
      <c r="G61" s="46">
        <f t="shared" si="19"/>
        <v>0</v>
      </c>
      <c r="H61" s="46">
        <f t="shared" si="19"/>
        <v>0</v>
      </c>
      <c r="I61" s="46">
        <f t="shared" si="19"/>
        <v>0</v>
      </c>
      <c r="J61" s="46">
        <f t="shared" si="19"/>
        <v>0</v>
      </c>
      <c r="K61" s="46">
        <f t="shared" si="19"/>
        <v>0</v>
      </c>
      <c r="L61" s="46">
        <f t="shared" si="19"/>
        <v>0</v>
      </c>
      <c r="M61" s="46">
        <f t="shared" si="19"/>
        <v>0</v>
      </c>
      <c r="N61" s="46">
        <f t="shared" si="19"/>
        <v>0</v>
      </c>
      <c r="O61" s="46">
        <f t="shared" si="19"/>
        <v>0</v>
      </c>
      <c r="P61" s="46">
        <f t="shared" si="19"/>
        <v>0</v>
      </c>
      <c r="Q61" s="46">
        <f t="shared" si="19"/>
        <v>0</v>
      </c>
      <c r="R61" s="46">
        <f t="shared" si="19"/>
        <v>0</v>
      </c>
      <c r="S61" s="46">
        <f t="shared" si="19"/>
        <v>0</v>
      </c>
      <c r="T61" s="46">
        <f t="shared" si="19"/>
        <v>0</v>
      </c>
      <c r="U61" s="46">
        <f t="shared" si="19"/>
        <v>0</v>
      </c>
      <c r="V61" s="46">
        <f t="shared" si="19"/>
        <v>0</v>
      </c>
      <c r="W61" s="46">
        <f t="shared" si="19"/>
        <v>0</v>
      </c>
      <c r="X61" s="46">
        <f t="shared" si="19"/>
        <v>0</v>
      </c>
      <c r="Y61" s="46">
        <f t="shared" si="19"/>
        <v>0</v>
      </c>
      <c r="Z61" s="46">
        <f t="shared" si="19"/>
        <v>0</v>
      </c>
      <c r="AA61" s="46">
        <f t="shared" si="19"/>
        <v>1</v>
      </c>
      <c r="AB61" s="46">
        <f t="shared" si="19"/>
        <v>0</v>
      </c>
      <c r="AC61" s="46">
        <f t="shared" si="19"/>
        <v>0</v>
      </c>
      <c r="AD61" s="46">
        <f t="shared" si="19"/>
        <v>0</v>
      </c>
      <c r="AE61" s="46">
        <f t="shared" si="19"/>
        <v>0</v>
      </c>
      <c r="AF61" s="46">
        <f t="shared" si="19"/>
        <v>0</v>
      </c>
      <c r="AG61" s="46">
        <f t="shared" si="19"/>
        <v>0</v>
      </c>
      <c r="AH61" s="47" t="s">
        <v>21</v>
      </c>
      <c r="AI61" s="48">
        <f>_xlfn.AGGREGATE(9,6,C61:AG61)</f>
        <v>1</v>
      </c>
      <c r="AJ61" s="30"/>
    </row>
    <row r="62" spans="2:36" ht="13.5" hidden="1" customHeight="1" x14ac:dyDescent="0.2">
      <c r="B62" s="15"/>
      <c r="C62" s="49">
        <f t="shared" ref="C62:AG62" si="20">IF(AND(DAY(C53)&gt;=22,DAY(C53)&lt;=28,C54="土",OR(C59="休",C59="雨")),1,0)</f>
        <v>0</v>
      </c>
      <c r="D62" s="49">
        <f t="shared" si="20"/>
        <v>0</v>
      </c>
      <c r="E62" s="49">
        <f t="shared" si="20"/>
        <v>0</v>
      </c>
      <c r="F62" s="49">
        <f t="shared" si="20"/>
        <v>0</v>
      </c>
      <c r="G62" s="49">
        <f t="shared" si="20"/>
        <v>0</v>
      </c>
      <c r="H62" s="49">
        <f t="shared" si="20"/>
        <v>0</v>
      </c>
      <c r="I62" s="49">
        <f t="shared" si="20"/>
        <v>0</v>
      </c>
      <c r="J62" s="49">
        <f t="shared" si="20"/>
        <v>0</v>
      </c>
      <c r="K62" s="49">
        <f t="shared" si="20"/>
        <v>0</v>
      </c>
      <c r="L62" s="49">
        <f t="shared" si="20"/>
        <v>0</v>
      </c>
      <c r="M62" s="49">
        <f t="shared" si="20"/>
        <v>0</v>
      </c>
      <c r="N62" s="49">
        <f t="shared" si="20"/>
        <v>0</v>
      </c>
      <c r="O62" s="49">
        <f t="shared" si="20"/>
        <v>0</v>
      </c>
      <c r="P62" s="49">
        <f t="shared" si="20"/>
        <v>0</v>
      </c>
      <c r="Q62" s="49">
        <f t="shared" si="20"/>
        <v>0</v>
      </c>
      <c r="R62" s="49">
        <f t="shared" si="20"/>
        <v>0</v>
      </c>
      <c r="S62" s="49">
        <f t="shared" si="20"/>
        <v>0</v>
      </c>
      <c r="T62" s="49">
        <f t="shared" si="20"/>
        <v>0</v>
      </c>
      <c r="U62" s="49">
        <f t="shared" si="20"/>
        <v>0</v>
      </c>
      <c r="V62" s="49">
        <f t="shared" si="20"/>
        <v>0</v>
      </c>
      <c r="W62" s="49">
        <f t="shared" si="20"/>
        <v>0</v>
      </c>
      <c r="X62" s="49">
        <f t="shared" si="20"/>
        <v>0</v>
      </c>
      <c r="Y62" s="49">
        <f t="shared" si="20"/>
        <v>0</v>
      </c>
      <c r="Z62" s="49">
        <f t="shared" si="20"/>
        <v>0</v>
      </c>
      <c r="AA62" s="49">
        <f t="shared" si="20"/>
        <v>1</v>
      </c>
      <c r="AB62" s="49">
        <f t="shared" si="20"/>
        <v>0</v>
      </c>
      <c r="AC62" s="49">
        <f t="shared" si="20"/>
        <v>0</v>
      </c>
      <c r="AD62" s="49">
        <f t="shared" si="20"/>
        <v>0</v>
      </c>
      <c r="AE62" s="49">
        <f t="shared" si="20"/>
        <v>0</v>
      </c>
      <c r="AF62" s="49">
        <f t="shared" si="20"/>
        <v>0</v>
      </c>
      <c r="AG62" s="49">
        <f t="shared" si="20"/>
        <v>0</v>
      </c>
      <c r="AH62" s="50" t="s">
        <v>22</v>
      </c>
      <c r="AI62" s="48">
        <f>_xlfn.AGGREGATE(9,6,C62:AG62)</f>
        <v>1</v>
      </c>
      <c r="AJ62" s="30"/>
    </row>
    <row r="63" spans="2:36" s="26" customFormat="1" x14ac:dyDescent="0.2"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I63" s="41"/>
    </row>
    <row r="64" spans="2:36" hidden="1" x14ac:dyDescent="0.2">
      <c r="C64" s="2">
        <f>YEAR(C67)</f>
        <v>2025</v>
      </c>
      <c r="D64" s="2">
        <f>MONTH(C67)</f>
        <v>11</v>
      </c>
    </row>
    <row r="65" spans="2:36" x14ac:dyDescent="0.2">
      <c r="B65" s="6" t="s">
        <v>14</v>
      </c>
      <c r="C65" s="119">
        <f>C67</f>
        <v>45962</v>
      </c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4"/>
    </row>
    <row r="66" spans="2:36" hidden="1" x14ac:dyDescent="0.2">
      <c r="B66" s="36"/>
      <c r="C66" s="22">
        <f>DATE($C64,$D64,1)</f>
        <v>45962</v>
      </c>
      <c r="D66" s="22">
        <f t="shared" ref="D66:AG66" si="21">C66+1</f>
        <v>45963</v>
      </c>
      <c r="E66" s="22">
        <f t="shared" si="21"/>
        <v>45964</v>
      </c>
      <c r="F66" s="22">
        <f t="shared" si="21"/>
        <v>45965</v>
      </c>
      <c r="G66" s="22">
        <f t="shared" si="21"/>
        <v>45966</v>
      </c>
      <c r="H66" s="22">
        <f t="shared" si="21"/>
        <v>45967</v>
      </c>
      <c r="I66" s="22">
        <f t="shared" si="21"/>
        <v>45968</v>
      </c>
      <c r="J66" s="22">
        <f t="shared" si="21"/>
        <v>45969</v>
      </c>
      <c r="K66" s="22">
        <f t="shared" si="21"/>
        <v>45970</v>
      </c>
      <c r="L66" s="22">
        <f t="shared" si="21"/>
        <v>45971</v>
      </c>
      <c r="M66" s="22">
        <f t="shared" si="21"/>
        <v>45972</v>
      </c>
      <c r="N66" s="22">
        <f t="shared" si="21"/>
        <v>45973</v>
      </c>
      <c r="O66" s="22">
        <f t="shared" si="21"/>
        <v>45974</v>
      </c>
      <c r="P66" s="22">
        <f t="shared" si="21"/>
        <v>45975</v>
      </c>
      <c r="Q66" s="22">
        <f t="shared" si="21"/>
        <v>45976</v>
      </c>
      <c r="R66" s="22">
        <f t="shared" si="21"/>
        <v>45977</v>
      </c>
      <c r="S66" s="22">
        <f t="shared" si="21"/>
        <v>45978</v>
      </c>
      <c r="T66" s="22">
        <f t="shared" si="21"/>
        <v>45979</v>
      </c>
      <c r="U66" s="22">
        <f t="shared" si="21"/>
        <v>45980</v>
      </c>
      <c r="V66" s="22">
        <f t="shared" si="21"/>
        <v>45981</v>
      </c>
      <c r="W66" s="22">
        <f t="shared" si="21"/>
        <v>45982</v>
      </c>
      <c r="X66" s="22">
        <f t="shared" si="21"/>
        <v>45983</v>
      </c>
      <c r="Y66" s="22">
        <f t="shared" si="21"/>
        <v>45984</v>
      </c>
      <c r="Z66" s="22">
        <f t="shared" si="21"/>
        <v>45985</v>
      </c>
      <c r="AA66" s="22">
        <f t="shared" si="21"/>
        <v>45986</v>
      </c>
      <c r="AB66" s="22">
        <f t="shared" si="21"/>
        <v>45987</v>
      </c>
      <c r="AC66" s="22">
        <f t="shared" si="21"/>
        <v>45988</v>
      </c>
      <c r="AD66" s="22">
        <f t="shared" si="21"/>
        <v>45989</v>
      </c>
      <c r="AE66" s="22">
        <f t="shared" si="21"/>
        <v>45990</v>
      </c>
      <c r="AF66" s="22">
        <f t="shared" si="21"/>
        <v>45991</v>
      </c>
      <c r="AG66" s="22">
        <f t="shared" si="21"/>
        <v>45992</v>
      </c>
      <c r="AH66" s="37"/>
      <c r="AI66" s="38"/>
    </row>
    <row r="67" spans="2:36" x14ac:dyDescent="0.2">
      <c r="B67" s="20" t="s">
        <v>15</v>
      </c>
      <c r="C67" s="39">
        <f>IF(EDATE(C52,1)&gt;$G$6,"",EDATE(C52,1))</f>
        <v>45962</v>
      </c>
      <c r="D67" s="22">
        <f t="shared" ref="D67:AG67" si="22">IF(D66&gt;$G$6,"",IF(C67=EOMONTH(DATE($C64,$D64,1),0),"",IF(C67="","",C67+1)))</f>
        <v>45963</v>
      </c>
      <c r="E67" s="22">
        <f t="shared" si="22"/>
        <v>45964</v>
      </c>
      <c r="F67" s="22">
        <f t="shared" si="22"/>
        <v>45965</v>
      </c>
      <c r="G67" s="22">
        <f t="shared" si="22"/>
        <v>45966</v>
      </c>
      <c r="H67" s="22">
        <f t="shared" si="22"/>
        <v>45967</v>
      </c>
      <c r="I67" s="22">
        <f t="shared" si="22"/>
        <v>45968</v>
      </c>
      <c r="J67" s="22">
        <f t="shared" si="22"/>
        <v>45969</v>
      </c>
      <c r="K67" s="22">
        <f t="shared" si="22"/>
        <v>45970</v>
      </c>
      <c r="L67" s="22">
        <f t="shared" si="22"/>
        <v>45971</v>
      </c>
      <c r="M67" s="22">
        <f t="shared" si="22"/>
        <v>45972</v>
      </c>
      <c r="N67" s="22">
        <f t="shared" si="22"/>
        <v>45973</v>
      </c>
      <c r="O67" s="22">
        <f t="shared" si="22"/>
        <v>45974</v>
      </c>
      <c r="P67" s="22">
        <f t="shared" si="22"/>
        <v>45975</v>
      </c>
      <c r="Q67" s="22">
        <f t="shared" si="22"/>
        <v>45976</v>
      </c>
      <c r="R67" s="22">
        <f t="shared" si="22"/>
        <v>45977</v>
      </c>
      <c r="S67" s="22">
        <f t="shared" si="22"/>
        <v>45978</v>
      </c>
      <c r="T67" s="22">
        <f t="shared" si="22"/>
        <v>45979</v>
      </c>
      <c r="U67" s="22">
        <f t="shared" si="22"/>
        <v>45980</v>
      </c>
      <c r="V67" s="22">
        <f t="shared" si="22"/>
        <v>45981</v>
      </c>
      <c r="W67" s="22">
        <f t="shared" si="22"/>
        <v>45982</v>
      </c>
      <c r="X67" s="22">
        <f t="shared" si="22"/>
        <v>45983</v>
      </c>
      <c r="Y67" s="22">
        <f t="shared" si="22"/>
        <v>45984</v>
      </c>
      <c r="Z67" s="22">
        <f t="shared" si="22"/>
        <v>45985</v>
      </c>
      <c r="AA67" s="22">
        <f t="shared" si="22"/>
        <v>45986</v>
      </c>
      <c r="AB67" s="22">
        <f t="shared" si="22"/>
        <v>45987</v>
      </c>
      <c r="AC67" s="22">
        <f t="shared" si="22"/>
        <v>45988</v>
      </c>
      <c r="AD67" s="22">
        <f t="shared" si="22"/>
        <v>45989</v>
      </c>
      <c r="AE67" s="22">
        <f t="shared" si="22"/>
        <v>45990</v>
      </c>
      <c r="AF67" s="22">
        <f t="shared" si="22"/>
        <v>45991</v>
      </c>
      <c r="AG67" s="22" t="str">
        <f t="shared" si="22"/>
        <v/>
      </c>
      <c r="AH67" s="23" t="s">
        <v>16</v>
      </c>
      <c r="AI67" s="24">
        <f>+COUNTIFS(C68:AG68,"土",C69:AG69,"")+COUNTIFS(C68:AG68,"日",C69:AG69,"")</f>
        <v>10</v>
      </c>
    </row>
    <row r="68" spans="2:36" s="26" customFormat="1" x14ac:dyDescent="0.2">
      <c r="B68" s="40" t="s">
        <v>5</v>
      </c>
      <c r="C68" s="51" t="str">
        <f>IFERROR(TEXT(WEEKDAY(+C67),"aaa"),"")</f>
        <v>土</v>
      </c>
      <c r="D68" s="51" t="str">
        <f t="shared" ref="D68:AG68" si="23">IFERROR(TEXT(WEEKDAY(+D67),"aaa"),"")</f>
        <v>日</v>
      </c>
      <c r="E68" s="51" t="str">
        <f t="shared" si="23"/>
        <v>月</v>
      </c>
      <c r="F68" s="51" t="str">
        <f t="shared" si="23"/>
        <v>火</v>
      </c>
      <c r="G68" s="51" t="str">
        <f t="shared" si="23"/>
        <v>水</v>
      </c>
      <c r="H68" s="51" t="str">
        <f t="shared" si="23"/>
        <v>木</v>
      </c>
      <c r="I68" s="51" t="str">
        <f t="shared" si="23"/>
        <v>金</v>
      </c>
      <c r="J68" s="51" t="str">
        <f t="shared" si="23"/>
        <v>土</v>
      </c>
      <c r="K68" s="51" t="str">
        <f t="shared" si="23"/>
        <v>日</v>
      </c>
      <c r="L68" s="51" t="str">
        <f t="shared" si="23"/>
        <v>月</v>
      </c>
      <c r="M68" s="51" t="str">
        <f t="shared" si="23"/>
        <v>火</v>
      </c>
      <c r="N68" s="51" t="str">
        <f t="shared" si="23"/>
        <v>水</v>
      </c>
      <c r="O68" s="51" t="str">
        <f t="shared" si="23"/>
        <v>木</v>
      </c>
      <c r="P68" s="51" t="str">
        <f t="shared" si="23"/>
        <v>金</v>
      </c>
      <c r="Q68" s="51" t="str">
        <f t="shared" si="23"/>
        <v>土</v>
      </c>
      <c r="R68" s="51" t="str">
        <f t="shared" si="23"/>
        <v>日</v>
      </c>
      <c r="S68" s="51" t="str">
        <f t="shared" si="23"/>
        <v>月</v>
      </c>
      <c r="T68" s="51" t="str">
        <f t="shared" si="23"/>
        <v>火</v>
      </c>
      <c r="U68" s="51" t="str">
        <f t="shared" si="23"/>
        <v>水</v>
      </c>
      <c r="V68" s="51" t="str">
        <f t="shared" si="23"/>
        <v>木</v>
      </c>
      <c r="W68" s="51" t="str">
        <f t="shared" si="23"/>
        <v>金</v>
      </c>
      <c r="X68" s="51" t="str">
        <f t="shared" si="23"/>
        <v>土</v>
      </c>
      <c r="Y68" s="51" t="str">
        <f t="shared" si="23"/>
        <v>日</v>
      </c>
      <c r="Z68" s="51" t="str">
        <f t="shared" si="23"/>
        <v>月</v>
      </c>
      <c r="AA68" s="51" t="str">
        <f t="shared" si="23"/>
        <v>火</v>
      </c>
      <c r="AB68" s="51" t="str">
        <f t="shared" si="23"/>
        <v>水</v>
      </c>
      <c r="AC68" s="51" t="str">
        <f t="shared" si="23"/>
        <v>木</v>
      </c>
      <c r="AD68" s="51" t="str">
        <f t="shared" si="23"/>
        <v>金</v>
      </c>
      <c r="AE68" s="51" t="str">
        <f t="shared" si="23"/>
        <v>土</v>
      </c>
      <c r="AF68" s="51" t="str">
        <f t="shared" si="23"/>
        <v>日</v>
      </c>
      <c r="AG68" s="51" t="str">
        <f t="shared" si="23"/>
        <v/>
      </c>
      <c r="AH68" s="23" t="s">
        <v>20</v>
      </c>
      <c r="AI68" s="24">
        <f>+COUNTIF(C69:AG69,"夏休")+COUNTIF(C69:AG69,"冬休")+COUNTIF(C69:AG69,"中止")</f>
        <v>0</v>
      </c>
    </row>
    <row r="69" spans="2:36" s="26" customFormat="1" ht="13.5" customHeight="1" x14ac:dyDescent="0.2">
      <c r="B69" s="75" t="s">
        <v>19</v>
      </c>
      <c r="C69" s="77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107"/>
      <c r="AH69" s="27" t="s">
        <v>2</v>
      </c>
      <c r="AI69" s="28">
        <f>COUNT(C67:AG67)-AI68</f>
        <v>30</v>
      </c>
    </row>
    <row r="70" spans="2:36" s="26" customFormat="1" ht="13.5" customHeight="1" x14ac:dyDescent="0.2">
      <c r="B70" s="76"/>
      <c r="C70" s="77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107"/>
      <c r="AH70" s="27" t="s">
        <v>6</v>
      </c>
      <c r="AI70" s="29">
        <f>+COUNTIF(C71:AG72,"休")</f>
        <v>10</v>
      </c>
      <c r="AJ70" s="30" t="str">
        <f>IF(AI71&gt;0.285,"",IF(AI70&lt;AI67,"←計画日数が足りません",""))</f>
        <v/>
      </c>
    </row>
    <row r="71" spans="2:36" s="26" customFormat="1" ht="13.5" customHeight="1" x14ac:dyDescent="0.2">
      <c r="B71" s="108" t="s">
        <v>0</v>
      </c>
      <c r="C71" s="109" t="s">
        <v>28</v>
      </c>
      <c r="D71" s="106" t="s">
        <v>28</v>
      </c>
      <c r="E71" s="110"/>
      <c r="F71" s="106"/>
      <c r="G71" s="106"/>
      <c r="H71" s="106"/>
      <c r="I71" s="106"/>
      <c r="J71" s="106" t="s">
        <v>28</v>
      </c>
      <c r="K71" s="106" t="s">
        <v>28</v>
      </c>
      <c r="L71" s="110"/>
      <c r="M71" s="106"/>
      <c r="N71" s="106"/>
      <c r="O71" s="106"/>
      <c r="P71" s="106"/>
      <c r="Q71" s="106" t="s">
        <v>28</v>
      </c>
      <c r="R71" s="106" t="s">
        <v>28</v>
      </c>
      <c r="S71" s="110"/>
      <c r="T71" s="106"/>
      <c r="U71" s="106"/>
      <c r="V71" s="106"/>
      <c r="W71" s="106"/>
      <c r="X71" s="106" t="s">
        <v>28</v>
      </c>
      <c r="Y71" s="106" t="s">
        <v>28</v>
      </c>
      <c r="Z71" s="110"/>
      <c r="AA71" s="106"/>
      <c r="AB71" s="106"/>
      <c r="AC71" s="106"/>
      <c r="AD71" s="106"/>
      <c r="AE71" s="106" t="s">
        <v>28</v>
      </c>
      <c r="AF71" s="106" t="s">
        <v>28</v>
      </c>
      <c r="AG71" s="112"/>
      <c r="AH71" s="27" t="s">
        <v>8</v>
      </c>
      <c r="AI71" s="31">
        <f>+AI70/AI69</f>
        <v>0.33333333333333331</v>
      </c>
    </row>
    <row r="72" spans="2:36" s="26" customFormat="1" x14ac:dyDescent="0.2">
      <c r="B72" s="108"/>
      <c r="C72" s="109"/>
      <c r="D72" s="106"/>
      <c r="E72" s="110"/>
      <c r="F72" s="106"/>
      <c r="G72" s="106"/>
      <c r="H72" s="106"/>
      <c r="I72" s="106"/>
      <c r="J72" s="106"/>
      <c r="K72" s="106"/>
      <c r="L72" s="110"/>
      <c r="M72" s="106"/>
      <c r="N72" s="106"/>
      <c r="O72" s="106"/>
      <c r="P72" s="106"/>
      <c r="Q72" s="106"/>
      <c r="R72" s="106"/>
      <c r="S72" s="110"/>
      <c r="T72" s="106"/>
      <c r="U72" s="106"/>
      <c r="V72" s="106"/>
      <c r="W72" s="106"/>
      <c r="X72" s="106"/>
      <c r="Y72" s="106"/>
      <c r="Z72" s="110"/>
      <c r="AA72" s="106"/>
      <c r="AB72" s="106"/>
      <c r="AC72" s="106"/>
      <c r="AD72" s="106"/>
      <c r="AE72" s="106"/>
      <c r="AF72" s="106"/>
      <c r="AG72" s="112"/>
      <c r="AH72" s="27" t="s">
        <v>9</v>
      </c>
      <c r="AI72" s="29">
        <f>+COUNTA(C73:AG74)</f>
        <v>10</v>
      </c>
    </row>
    <row r="73" spans="2:36" s="26" customFormat="1" x14ac:dyDescent="0.2">
      <c r="B73" s="113" t="s">
        <v>7</v>
      </c>
      <c r="C73" s="115" t="s">
        <v>28</v>
      </c>
      <c r="D73" s="110" t="s">
        <v>28</v>
      </c>
      <c r="E73" s="121"/>
      <c r="F73" s="110"/>
      <c r="G73" s="110"/>
      <c r="H73" s="110"/>
      <c r="I73" s="110"/>
      <c r="J73" s="110" t="s">
        <v>28</v>
      </c>
      <c r="K73" s="110" t="s">
        <v>28</v>
      </c>
      <c r="L73" s="121"/>
      <c r="M73" s="110"/>
      <c r="N73" s="110"/>
      <c r="O73" s="110"/>
      <c r="P73" s="110"/>
      <c r="Q73" s="110" t="s">
        <v>28</v>
      </c>
      <c r="R73" s="110" t="s">
        <v>28</v>
      </c>
      <c r="S73" s="121"/>
      <c r="T73" s="110"/>
      <c r="U73" s="110"/>
      <c r="V73" s="110"/>
      <c r="W73" s="110"/>
      <c r="X73" s="110" t="s">
        <v>28</v>
      </c>
      <c r="Y73" s="110" t="s">
        <v>28</v>
      </c>
      <c r="Z73" s="121"/>
      <c r="AA73" s="110"/>
      <c r="AB73" s="110"/>
      <c r="AC73" s="110"/>
      <c r="AD73" s="110"/>
      <c r="AE73" s="110" t="s">
        <v>28</v>
      </c>
      <c r="AF73" s="110" t="s">
        <v>28</v>
      </c>
      <c r="AG73" s="117"/>
      <c r="AH73" s="32" t="s">
        <v>4</v>
      </c>
      <c r="AI73" s="33">
        <f>+AI72/AI69</f>
        <v>0.33333333333333331</v>
      </c>
    </row>
    <row r="74" spans="2:36" s="26" customFormat="1" x14ac:dyDescent="0.2">
      <c r="B74" s="114"/>
      <c r="C74" s="116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8"/>
      <c r="AH74" s="34" t="s">
        <v>13</v>
      </c>
      <c r="AI74" s="35" t="str">
        <f>IF(7&gt;AI69,"対象外",IF(AI72&gt;=AI67,"OK","NG"))</f>
        <v>OK</v>
      </c>
      <c r="AJ74" s="30" t="str">
        <f>IF(AI74="対象外","←７日間に満たない期間は達成判定の対象外",IF(AI74="NG","←月単位未達成","←月単位達成"))</f>
        <v>←月単位達成</v>
      </c>
    </row>
    <row r="75" spans="2:36" hidden="1" x14ac:dyDescent="0.2">
      <c r="B75" s="15"/>
      <c r="C75" s="46">
        <f t="shared" ref="C75:AG75" si="24">IF(AND(DAY(C67)&gt;=22,DAY(C67)&lt;=28,C68="土"),1,0)</f>
        <v>0</v>
      </c>
      <c r="D75" s="46">
        <f t="shared" si="24"/>
        <v>0</v>
      </c>
      <c r="E75" s="46">
        <f t="shared" si="24"/>
        <v>0</v>
      </c>
      <c r="F75" s="46">
        <f t="shared" si="24"/>
        <v>0</v>
      </c>
      <c r="G75" s="46">
        <f t="shared" si="24"/>
        <v>0</v>
      </c>
      <c r="H75" s="46">
        <f t="shared" si="24"/>
        <v>0</v>
      </c>
      <c r="I75" s="46">
        <f t="shared" si="24"/>
        <v>0</v>
      </c>
      <c r="J75" s="46">
        <f t="shared" si="24"/>
        <v>0</v>
      </c>
      <c r="K75" s="46">
        <f t="shared" si="24"/>
        <v>0</v>
      </c>
      <c r="L75" s="46">
        <f t="shared" si="24"/>
        <v>0</v>
      </c>
      <c r="M75" s="46">
        <f t="shared" si="24"/>
        <v>0</v>
      </c>
      <c r="N75" s="46">
        <f t="shared" si="24"/>
        <v>0</v>
      </c>
      <c r="O75" s="46">
        <f t="shared" si="24"/>
        <v>0</v>
      </c>
      <c r="P75" s="46">
        <f t="shared" si="24"/>
        <v>0</v>
      </c>
      <c r="Q75" s="46">
        <f t="shared" si="24"/>
        <v>0</v>
      </c>
      <c r="R75" s="46">
        <f t="shared" si="24"/>
        <v>0</v>
      </c>
      <c r="S75" s="46">
        <f t="shared" si="24"/>
        <v>0</v>
      </c>
      <c r="T75" s="46">
        <f t="shared" si="24"/>
        <v>0</v>
      </c>
      <c r="U75" s="46">
        <f t="shared" si="24"/>
        <v>0</v>
      </c>
      <c r="V75" s="46">
        <f t="shared" si="24"/>
        <v>0</v>
      </c>
      <c r="W75" s="46">
        <f t="shared" si="24"/>
        <v>0</v>
      </c>
      <c r="X75" s="46">
        <f t="shared" si="24"/>
        <v>1</v>
      </c>
      <c r="Y75" s="46">
        <f t="shared" si="24"/>
        <v>0</v>
      </c>
      <c r="Z75" s="46">
        <f t="shared" si="24"/>
        <v>0</v>
      </c>
      <c r="AA75" s="46">
        <f t="shared" si="24"/>
        <v>0</v>
      </c>
      <c r="AB75" s="46">
        <f t="shared" si="24"/>
        <v>0</v>
      </c>
      <c r="AC75" s="46">
        <f t="shared" si="24"/>
        <v>0</v>
      </c>
      <c r="AD75" s="46">
        <f t="shared" si="24"/>
        <v>0</v>
      </c>
      <c r="AE75" s="46">
        <f t="shared" si="24"/>
        <v>0</v>
      </c>
      <c r="AF75" s="46">
        <f t="shared" si="24"/>
        <v>0</v>
      </c>
      <c r="AG75" s="46" t="e">
        <f t="shared" si="24"/>
        <v>#VALUE!</v>
      </c>
      <c r="AH75" s="47" t="s">
        <v>21</v>
      </c>
      <c r="AI75" s="48">
        <f>_xlfn.AGGREGATE(9,6,C75:AG75)</f>
        <v>1</v>
      </c>
      <c r="AJ75" s="30"/>
    </row>
    <row r="76" spans="2:36" hidden="1" x14ac:dyDescent="0.2">
      <c r="B76" s="15"/>
      <c r="C76" s="49">
        <f t="shared" ref="C76:AG76" si="25">IF(AND(DAY(C67)&gt;=22,DAY(C67)&lt;=28,C68="土",OR(C73="休",C73="雨")),1,0)</f>
        <v>0</v>
      </c>
      <c r="D76" s="49">
        <f t="shared" si="25"/>
        <v>0</v>
      </c>
      <c r="E76" s="49">
        <f t="shared" si="25"/>
        <v>0</v>
      </c>
      <c r="F76" s="49">
        <f t="shared" si="25"/>
        <v>0</v>
      </c>
      <c r="G76" s="49">
        <f t="shared" si="25"/>
        <v>0</v>
      </c>
      <c r="H76" s="49">
        <f t="shared" si="25"/>
        <v>0</v>
      </c>
      <c r="I76" s="49">
        <f t="shared" si="25"/>
        <v>0</v>
      </c>
      <c r="J76" s="49">
        <f t="shared" si="25"/>
        <v>0</v>
      </c>
      <c r="K76" s="49">
        <f t="shared" si="25"/>
        <v>0</v>
      </c>
      <c r="L76" s="49">
        <f t="shared" si="25"/>
        <v>0</v>
      </c>
      <c r="M76" s="49">
        <f t="shared" si="25"/>
        <v>0</v>
      </c>
      <c r="N76" s="49">
        <f t="shared" si="25"/>
        <v>0</v>
      </c>
      <c r="O76" s="49">
        <f t="shared" si="25"/>
        <v>0</v>
      </c>
      <c r="P76" s="49">
        <f t="shared" si="25"/>
        <v>0</v>
      </c>
      <c r="Q76" s="49">
        <f t="shared" si="25"/>
        <v>0</v>
      </c>
      <c r="R76" s="49">
        <f t="shared" si="25"/>
        <v>0</v>
      </c>
      <c r="S76" s="49">
        <f t="shared" si="25"/>
        <v>0</v>
      </c>
      <c r="T76" s="49">
        <f t="shared" si="25"/>
        <v>0</v>
      </c>
      <c r="U76" s="49">
        <f t="shared" si="25"/>
        <v>0</v>
      </c>
      <c r="V76" s="49">
        <f t="shared" si="25"/>
        <v>0</v>
      </c>
      <c r="W76" s="49">
        <f t="shared" si="25"/>
        <v>0</v>
      </c>
      <c r="X76" s="49">
        <f t="shared" si="25"/>
        <v>1</v>
      </c>
      <c r="Y76" s="49">
        <f t="shared" si="25"/>
        <v>0</v>
      </c>
      <c r="Z76" s="49">
        <f t="shared" si="25"/>
        <v>0</v>
      </c>
      <c r="AA76" s="49">
        <f t="shared" si="25"/>
        <v>0</v>
      </c>
      <c r="AB76" s="49">
        <f t="shared" si="25"/>
        <v>0</v>
      </c>
      <c r="AC76" s="49">
        <f t="shared" si="25"/>
        <v>0</v>
      </c>
      <c r="AD76" s="49">
        <f t="shared" si="25"/>
        <v>0</v>
      </c>
      <c r="AE76" s="49">
        <f t="shared" si="25"/>
        <v>0</v>
      </c>
      <c r="AF76" s="49">
        <f t="shared" si="25"/>
        <v>0</v>
      </c>
      <c r="AG76" s="49" t="e">
        <f t="shared" si="25"/>
        <v>#VALUE!</v>
      </c>
      <c r="AH76" s="50" t="s">
        <v>22</v>
      </c>
      <c r="AI76" s="48">
        <f>_xlfn.AGGREGATE(9,6,C76:AG76)</f>
        <v>1</v>
      </c>
      <c r="AJ76" s="30"/>
    </row>
    <row r="77" spans="2:36" s="26" customFormat="1" x14ac:dyDescent="0.2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I77" s="41"/>
    </row>
    <row r="78" spans="2:36" hidden="1" x14ac:dyDescent="0.2">
      <c r="C78" s="2">
        <f>YEAR(C81)</f>
        <v>2025</v>
      </c>
      <c r="D78" s="2">
        <f>MONTH(C81)</f>
        <v>12</v>
      </c>
    </row>
    <row r="79" spans="2:36" x14ac:dyDescent="0.2">
      <c r="B79" s="6" t="s">
        <v>14</v>
      </c>
      <c r="C79" s="119">
        <f>C81</f>
        <v>45992</v>
      </c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4"/>
    </row>
    <row r="80" spans="2:36" hidden="1" x14ac:dyDescent="0.2">
      <c r="B80" s="36"/>
      <c r="C80" s="22">
        <f>DATE($C78,$D78,1)</f>
        <v>45992</v>
      </c>
      <c r="D80" s="22">
        <f t="shared" ref="D80:AG80" si="26">C80+1</f>
        <v>45993</v>
      </c>
      <c r="E80" s="22">
        <f t="shared" si="26"/>
        <v>45994</v>
      </c>
      <c r="F80" s="22">
        <f t="shared" si="26"/>
        <v>45995</v>
      </c>
      <c r="G80" s="22">
        <f t="shared" si="26"/>
        <v>45996</v>
      </c>
      <c r="H80" s="22">
        <f t="shared" si="26"/>
        <v>45997</v>
      </c>
      <c r="I80" s="22">
        <f t="shared" si="26"/>
        <v>45998</v>
      </c>
      <c r="J80" s="22">
        <f t="shared" si="26"/>
        <v>45999</v>
      </c>
      <c r="K80" s="22">
        <f t="shared" si="26"/>
        <v>46000</v>
      </c>
      <c r="L80" s="22">
        <f t="shared" si="26"/>
        <v>46001</v>
      </c>
      <c r="M80" s="22">
        <f t="shared" si="26"/>
        <v>46002</v>
      </c>
      <c r="N80" s="22">
        <f t="shared" si="26"/>
        <v>46003</v>
      </c>
      <c r="O80" s="22">
        <f t="shared" si="26"/>
        <v>46004</v>
      </c>
      <c r="P80" s="22">
        <f t="shared" si="26"/>
        <v>46005</v>
      </c>
      <c r="Q80" s="22">
        <f t="shared" si="26"/>
        <v>46006</v>
      </c>
      <c r="R80" s="22">
        <f t="shared" si="26"/>
        <v>46007</v>
      </c>
      <c r="S80" s="22">
        <f t="shared" si="26"/>
        <v>46008</v>
      </c>
      <c r="T80" s="22">
        <f t="shared" si="26"/>
        <v>46009</v>
      </c>
      <c r="U80" s="22">
        <f t="shared" si="26"/>
        <v>46010</v>
      </c>
      <c r="V80" s="22">
        <f t="shared" si="26"/>
        <v>46011</v>
      </c>
      <c r="W80" s="22">
        <f t="shared" si="26"/>
        <v>46012</v>
      </c>
      <c r="X80" s="22">
        <f t="shared" si="26"/>
        <v>46013</v>
      </c>
      <c r="Y80" s="22">
        <f t="shared" si="26"/>
        <v>46014</v>
      </c>
      <c r="Z80" s="22">
        <f t="shared" si="26"/>
        <v>46015</v>
      </c>
      <c r="AA80" s="22">
        <f t="shared" si="26"/>
        <v>46016</v>
      </c>
      <c r="AB80" s="22">
        <f t="shared" si="26"/>
        <v>46017</v>
      </c>
      <c r="AC80" s="22">
        <f t="shared" si="26"/>
        <v>46018</v>
      </c>
      <c r="AD80" s="22">
        <f t="shared" si="26"/>
        <v>46019</v>
      </c>
      <c r="AE80" s="22">
        <f t="shared" si="26"/>
        <v>46020</v>
      </c>
      <c r="AF80" s="22">
        <f t="shared" si="26"/>
        <v>46021</v>
      </c>
      <c r="AG80" s="22">
        <f t="shared" si="26"/>
        <v>46022</v>
      </c>
      <c r="AH80" s="37"/>
      <c r="AI80" s="38"/>
    </row>
    <row r="81" spans="2:36" x14ac:dyDescent="0.2">
      <c r="B81" s="20" t="s">
        <v>15</v>
      </c>
      <c r="C81" s="39">
        <f>IF(EDATE(C66,1)&gt;$G$6,"",EDATE(C66,1))</f>
        <v>45992</v>
      </c>
      <c r="D81" s="22">
        <f t="shared" ref="D81:AG81" si="27">IF(D80&gt;$G$6,"",IF(C81=EOMONTH(DATE($C78,$D78,1),0),"",IF(C81="","",C81+1)))</f>
        <v>45993</v>
      </c>
      <c r="E81" s="22">
        <f t="shared" si="27"/>
        <v>45994</v>
      </c>
      <c r="F81" s="22">
        <f t="shared" si="27"/>
        <v>45995</v>
      </c>
      <c r="G81" s="22">
        <f t="shared" si="27"/>
        <v>45996</v>
      </c>
      <c r="H81" s="22">
        <f t="shared" si="27"/>
        <v>45997</v>
      </c>
      <c r="I81" s="22">
        <f t="shared" si="27"/>
        <v>45998</v>
      </c>
      <c r="J81" s="22">
        <f t="shared" si="27"/>
        <v>45999</v>
      </c>
      <c r="K81" s="22">
        <f t="shared" si="27"/>
        <v>46000</v>
      </c>
      <c r="L81" s="22">
        <f t="shared" si="27"/>
        <v>46001</v>
      </c>
      <c r="M81" s="22">
        <f t="shared" si="27"/>
        <v>46002</v>
      </c>
      <c r="N81" s="22">
        <f t="shared" si="27"/>
        <v>46003</v>
      </c>
      <c r="O81" s="22">
        <f t="shared" si="27"/>
        <v>46004</v>
      </c>
      <c r="P81" s="22">
        <f t="shared" si="27"/>
        <v>46005</v>
      </c>
      <c r="Q81" s="22">
        <f t="shared" si="27"/>
        <v>46006</v>
      </c>
      <c r="R81" s="22">
        <f t="shared" si="27"/>
        <v>46007</v>
      </c>
      <c r="S81" s="22">
        <f t="shared" si="27"/>
        <v>46008</v>
      </c>
      <c r="T81" s="22">
        <f t="shared" si="27"/>
        <v>46009</v>
      </c>
      <c r="U81" s="22">
        <f t="shared" si="27"/>
        <v>46010</v>
      </c>
      <c r="V81" s="22">
        <f t="shared" si="27"/>
        <v>46011</v>
      </c>
      <c r="W81" s="22">
        <f t="shared" si="27"/>
        <v>46012</v>
      </c>
      <c r="X81" s="22">
        <f t="shared" si="27"/>
        <v>46013</v>
      </c>
      <c r="Y81" s="22">
        <f t="shared" si="27"/>
        <v>46014</v>
      </c>
      <c r="Z81" s="22">
        <f t="shared" si="27"/>
        <v>46015</v>
      </c>
      <c r="AA81" s="22">
        <f t="shared" si="27"/>
        <v>46016</v>
      </c>
      <c r="AB81" s="22">
        <f t="shared" si="27"/>
        <v>46017</v>
      </c>
      <c r="AC81" s="22">
        <f t="shared" si="27"/>
        <v>46018</v>
      </c>
      <c r="AD81" s="22">
        <f t="shared" si="27"/>
        <v>46019</v>
      </c>
      <c r="AE81" s="22">
        <f t="shared" si="27"/>
        <v>46020</v>
      </c>
      <c r="AF81" s="22">
        <f t="shared" si="27"/>
        <v>46021</v>
      </c>
      <c r="AG81" s="22">
        <f t="shared" si="27"/>
        <v>46022</v>
      </c>
      <c r="AH81" s="23" t="s">
        <v>16</v>
      </c>
      <c r="AI81" s="24">
        <f>+COUNTIFS(C82:AG82,"土",C83:AG83,"")+COUNTIFS(C82:AG82,"日",C83:AG83,"")</f>
        <v>8</v>
      </c>
    </row>
    <row r="82" spans="2:36" s="26" customFormat="1" x14ac:dyDescent="0.2">
      <c r="B82" s="40" t="s">
        <v>5</v>
      </c>
      <c r="C82" s="51" t="str">
        <f>IFERROR(TEXT(WEEKDAY(+C81),"aaa"),"")</f>
        <v>月</v>
      </c>
      <c r="D82" s="51" t="str">
        <f t="shared" ref="D82:AG82" si="28">IFERROR(TEXT(WEEKDAY(+D81),"aaa"),"")</f>
        <v>火</v>
      </c>
      <c r="E82" s="51" t="str">
        <f t="shared" si="28"/>
        <v>水</v>
      </c>
      <c r="F82" s="51" t="str">
        <f t="shared" si="28"/>
        <v>木</v>
      </c>
      <c r="G82" s="51" t="str">
        <f t="shared" si="28"/>
        <v>金</v>
      </c>
      <c r="H82" s="51" t="str">
        <f t="shared" si="28"/>
        <v>土</v>
      </c>
      <c r="I82" s="51" t="str">
        <f t="shared" si="28"/>
        <v>日</v>
      </c>
      <c r="J82" s="51" t="str">
        <f t="shared" si="28"/>
        <v>月</v>
      </c>
      <c r="K82" s="51" t="str">
        <f t="shared" si="28"/>
        <v>火</v>
      </c>
      <c r="L82" s="51" t="str">
        <f t="shared" si="28"/>
        <v>水</v>
      </c>
      <c r="M82" s="51" t="str">
        <f t="shared" si="28"/>
        <v>木</v>
      </c>
      <c r="N82" s="51" t="str">
        <f t="shared" si="28"/>
        <v>金</v>
      </c>
      <c r="O82" s="51" t="str">
        <f t="shared" si="28"/>
        <v>土</v>
      </c>
      <c r="P82" s="51" t="str">
        <f t="shared" si="28"/>
        <v>日</v>
      </c>
      <c r="Q82" s="51" t="str">
        <f t="shared" si="28"/>
        <v>月</v>
      </c>
      <c r="R82" s="51" t="str">
        <f t="shared" si="28"/>
        <v>火</v>
      </c>
      <c r="S82" s="51" t="str">
        <f t="shared" si="28"/>
        <v>水</v>
      </c>
      <c r="T82" s="51" t="str">
        <f t="shared" si="28"/>
        <v>木</v>
      </c>
      <c r="U82" s="51" t="str">
        <f t="shared" si="28"/>
        <v>金</v>
      </c>
      <c r="V82" s="51" t="str">
        <f t="shared" si="28"/>
        <v>土</v>
      </c>
      <c r="W82" s="51" t="str">
        <f t="shared" si="28"/>
        <v>日</v>
      </c>
      <c r="X82" s="51" t="str">
        <f t="shared" si="28"/>
        <v>月</v>
      </c>
      <c r="Y82" s="51" t="str">
        <f t="shared" si="28"/>
        <v>火</v>
      </c>
      <c r="Z82" s="51" t="str">
        <f t="shared" si="28"/>
        <v>水</v>
      </c>
      <c r="AA82" s="51" t="str">
        <f t="shared" si="28"/>
        <v>木</v>
      </c>
      <c r="AB82" s="51" t="str">
        <f t="shared" si="28"/>
        <v>金</v>
      </c>
      <c r="AC82" s="51" t="str">
        <f t="shared" si="28"/>
        <v>土</v>
      </c>
      <c r="AD82" s="51" t="str">
        <f t="shared" si="28"/>
        <v>日</v>
      </c>
      <c r="AE82" s="51" t="str">
        <f t="shared" si="28"/>
        <v>月</v>
      </c>
      <c r="AF82" s="51" t="str">
        <f t="shared" si="28"/>
        <v>火</v>
      </c>
      <c r="AG82" s="51" t="str">
        <f t="shared" si="28"/>
        <v>水</v>
      </c>
      <c r="AH82" s="23" t="s">
        <v>20</v>
      </c>
      <c r="AI82" s="24">
        <f>+COUNTIF(C83:AG83,"夏休")+COUNTIF(C83:AG83,"冬休")+COUNTIF(C83:AG83,"中止")</f>
        <v>3</v>
      </c>
    </row>
    <row r="83" spans="2:36" s="26" customFormat="1" ht="13.5" customHeight="1" x14ac:dyDescent="0.2">
      <c r="B83" s="75" t="s">
        <v>19</v>
      </c>
      <c r="C83" s="77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 t="s">
        <v>29</v>
      </c>
      <c r="AF83" s="72" t="s">
        <v>29</v>
      </c>
      <c r="AG83" s="107" t="s">
        <v>29</v>
      </c>
      <c r="AH83" s="27" t="s">
        <v>2</v>
      </c>
      <c r="AI83" s="28">
        <f>COUNT(C81:AG81)-AI82</f>
        <v>28</v>
      </c>
    </row>
    <row r="84" spans="2:36" s="26" customFormat="1" ht="13.5" customHeight="1" x14ac:dyDescent="0.2">
      <c r="B84" s="76"/>
      <c r="C84" s="77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107"/>
      <c r="AH84" s="27" t="s">
        <v>6</v>
      </c>
      <c r="AI84" s="29">
        <f>+COUNTIF(C85:AG86,"休")</f>
        <v>8</v>
      </c>
      <c r="AJ84" s="30" t="str">
        <f>IF(AI85&gt;0.285,"",IF(AI84&lt;AI81,"←計画日数が足りません",""))</f>
        <v/>
      </c>
    </row>
    <row r="85" spans="2:36" s="26" customFormat="1" ht="13.5" customHeight="1" x14ac:dyDescent="0.2">
      <c r="B85" s="108" t="s">
        <v>0</v>
      </c>
      <c r="C85" s="109"/>
      <c r="D85" s="106"/>
      <c r="E85" s="106"/>
      <c r="F85" s="106"/>
      <c r="G85" s="106"/>
      <c r="H85" s="106" t="s">
        <v>28</v>
      </c>
      <c r="I85" s="110" t="s">
        <v>28</v>
      </c>
      <c r="J85" s="106"/>
      <c r="K85" s="106"/>
      <c r="L85" s="106"/>
      <c r="M85" s="106"/>
      <c r="N85" s="106"/>
      <c r="O85" s="106" t="s">
        <v>28</v>
      </c>
      <c r="P85" s="110" t="s">
        <v>28</v>
      </c>
      <c r="Q85" s="106"/>
      <c r="R85" s="106"/>
      <c r="S85" s="106"/>
      <c r="T85" s="106"/>
      <c r="U85" s="106"/>
      <c r="V85" s="106" t="s">
        <v>28</v>
      </c>
      <c r="W85" s="110" t="s">
        <v>28</v>
      </c>
      <c r="X85" s="106"/>
      <c r="Y85" s="106"/>
      <c r="Z85" s="106"/>
      <c r="AA85" s="106"/>
      <c r="AB85" s="106"/>
      <c r="AC85" s="106" t="s">
        <v>28</v>
      </c>
      <c r="AD85" s="110" t="s">
        <v>28</v>
      </c>
      <c r="AE85" s="106"/>
      <c r="AF85" s="106"/>
      <c r="AG85" s="112"/>
      <c r="AH85" s="27" t="s">
        <v>8</v>
      </c>
      <c r="AI85" s="31">
        <f>+AI84/AI83</f>
        <v>0.2857142857142857</v>
      </c>
    </row>
    <row r="86" spans="2:36" s="26" customFormat="1" x14ac:dyDescent="0.2">
      <c r="B86" s="108"/>
      <c r="C86" s="109"/>
      <c r="D86" s="106"/>
      <c r="E86" s="106"/>
      <c r="F86" s="106"/>
      <c r="G86" s="106"/>
      <c r="H86" s="106"/>
      <c r="I86" s="110"/>
      <c r="J86" s="106"/>
      <c r="K86" s="106"/>
      <c r="L86" s="106"/>
      <c r="M86" s="106"/>
      <c r="N86" s="106"/>
      <c r="O86" s="106"/>
      <c r="P86" s="110"/>
      <c r="Q86" s="106"/>
      <c r="R86" s="106"/>
      <c r="S86" s="106"/>
      <c r="T86" s="106"/>
      <c r="U86" s="106"/>
      <c r="V86" s="106"/>
      <c r="W86" s="110"/>
      <c r="X86" s="106"/>
      <c r="Y86" s="106"/>
      <c r="Z86" s="106"/>
      <c r="AA86" s="106"/>
      <c r="AB86" s="106"/>
      <c r="AC86" s="106"/>
      <c r="AD86" s="110"/>
      <c r="AE86" s="106"/>
      <c r="AF86" s="106"/>
      <c r="AG86" s="112"/>
      <c r="AH86" s="27" t="s">
        <v>9</v>
      </c>
      <c r="AI86" s="29">
        <f>+COUNTA(C87:AG88)</f>
        <v>8</v>
      </c>
    </row>
    <row r="87" spans="2:36" s="26" customFormat="1" x14ac:dyDescent="0.2">
      <c r="B87" s="113" t="s">
        <v>7</v>
      </c>
      <c r="C87" s="115"/>
      <c r="D87" s="110"/>
      <c r="E87" s="110"/>
      <c r="F87" s="110"/>
      <c r="G87" s="110"/>
      <c r="H87" s="110" t="s">
        <v>28</v>
      </c>
      <c r="I87" s="121" t="s">
        <v>28</v>
      </c>
      <c r="J87" s="110"/>
      <c r="K87" s="110"/>
      <c r="L87" s="110"/>
      <c r="M87" s="110"/>
      <c r="N87" s="110"/>
      <c r="O87" s="110" t="s">
        <v>28</v>
      </c>
      <c r="P87" s="121" t="s">
        <v>28</v>
      </c>
      <c r="Q87" s="110"/>
      <c r="R87" s="110"/>
      <c r="S87" s="110"/>
      <c r="T87" s="110"/>
      <c r="U87" s="110"/>
      <c r="V87" s="110" t="s">
        <v>28</v>
      </c>
      <c r="W87" s="121" t="s">
        <v>28</v>
      </c>
      <c r="X87" s="110"/>
      <c r="Y87" s="110"/>
      <c r="Z87" s="110"/>
      <c r="AA87" s="110"/>
      <c r="AB87" s="110"/>
      <c r="AC87" s="110" t="s">
        <v>28</v>
      </c>
      <c r="AD87" s="121" t="s">
        <v>28</v>
      </c>
      <c r="AE87" s="110"/>
      <c r="AF87" s="110"/>
      <c r="AG87" s="117"/>
      <c r="AH87" s="32" t="s">
        <v>4</v>
      </c>
      <c r="AI87" s="33">
        <f>+AI86/AI83</f>
        <v>0.2857142857142857</v>
      </c>
    </row>
    <row r="88" spans="2:36" s="26" customFormat="1" x14ac:dyDescent="0.2">
      <c r="B88" s="114"/>
      <c r="C88" s="116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8"/>
      <c r="AH88" s="34" t="s">
        <v>13</v>
      </c>
      <c r="AI88" s="35" t="str">
        <f>IF(7&gt;AI83,"対象外",IF(AI86&gt;=AI81,"OK","NG"))</f>
        <v>OK</v>
      </c>
      <c r="AJ88" s="30" t="str">
        <f>IF(AI88="対象外","←７日間に満たない期間は達成判定の対象外",IF(AI88="NG","←月単位未達成","←月単位達成"))</f>
        <v>←月単位達成</v>
      </c>
    </row>
    <row r="89" spans="2:36" hidden="1" x14ac:dyDescent="0.2">
      <c r="B89" s="15"/>
      <c r="C89" s="46">
        <f t="shared" ref="C89:AG89" si="29">IF(AND(DAY(C81)&gt;=22,DAY(C81)&lt;=28,C82="土"),1,0)</f>
        <v>0</v>
      </c>
      <c r="D89" s="46">
        <f t="shared" si="29"/>
        <v>0</v>
      </c>
      <c r="E89" s="46">
        <f t="shared" si="29"/>
        <v>0</v>
      </c>
      <c r="F89" s="46">
        <f t="shared" si="29"/>
        <v>0</v>
      </c>
      <c r="G89" s="46">
        <f t="shared" si="29"/>
        <v>0</v>
      </c>
      <c r="H89" s="46">
        <f t="shared" si="29"/>
        <v>0</v>
      </c>
      <c r="I89" s="46">
        <f t="shared" si="29"/>
        <v>0</v>
      </c>
      <c r="J89" s="46">
        <f t="shared" si="29"/>
        <v>0</v>
      </c>
      <c r="K89" s="46">
        <f t="shared" si="29"/>
        <v>0</v>
      </c>
      <c r="L89" s="46">
        <f t="shared" si="29"/>
        <v>0</v>
      </c>
      <c r="M89" s="46">
        <f t="shared" si="29"/>
        <v>0</v>
      </c>
      <c r="N89" s="46">
        <f t="shared" si="29"/>
        <v>0</v>
      </c>
      <c r="O89" s="46">
        <f t="shared" si="29"/>
        <v>0</v>
      </c>
      <c r="P89" s="46">
        <f t="shared" si="29"/>
        <v>0</v>
      </c>
      <c r="Q89" s="46">
        <f t="shared" si="29"/>
        <v>0</v>
      </c>
      <c r="R89" s="46">
        <f t="shared" si="29"/>
        <v>0</v>
      </c>
      <c r="S89" s="46">
        <f t="shared" si="29"/>
        <v>0</v>
      </c>
      <c r="T89" s="46">
        <f t="shared" si="29"/>
        <v>0</v>
      </c>
      <c r="U89" s="46">
        <f t="shared" si="29"/>
        <v>0</v>
      </c>
      <c r="V89" s="46">
        <f t="shared" si="29"/>
        <v>0</v>
      </c>
      <c r="W89" s="46">
        <f t="shared" si="29"/>
        <v>0</v>
      </c>
      <c r="X89" s="46">
        <f t="shared" si="29"/>
        <v>0</v>
      </c>
      <c r="Y89" s="46">
        <f t="shared" si="29"/>
        <v>0</v>
      </c>
      <c r="Z89" s="46">
        <f t="shared" si="29"/>
        <v>0</v>
      </c>
      <c r="AA89" s="46">
        <f t="shared" si="29"/>
        <v>0</v>
      </c>
      <c r="AB89" s="46">
        <f t="shared" si="29"/>
        <v>0</v>
      </c>
      <c r="AC89" s="46">
        <f t="shared" si="29"/>
        <v>1</v>
      </c>
      <c r="AD89" s="46">
        <f t="shared" si="29"/>
        <v>0</v>
      </c>
      <c r="AE89" s="46">
        <f t="shared" si="29"/>
        <v>0</v>
      </c>
      <c r="AF89" s="46">
        <f t="shared" si="29"/>
        <v>0</v>
      </c>
      <c r="AG89" s="46">
        <f t="shared" si="29"/>
        <v>0</v>
      </c>
      <c r="AH89" s="47" t="s">
        <v>21</v>
      </c>
      <c r="AI89" s="48">
        <f>_xlfn.AGGREGATE(9,6,C89:AG89)</f>
        <v>1</v>
      </c>
      <c r="AJ89" s="30"/>
    </row>
    <row r="90" spans="2:36" hidden="1" x14ac:dyDescent="0.2">
      <c r="B90" s="15"/>
      <c r="C90" s="49">
        <f t="shared" ref="C90:AG90" si="30">IF(AND(DAY(C81)&gt;=22,DAY(C81)&lt;=28,C82="土",OR(C87="休",C87="雨")),1,0)</f>
        <v>0</v>
      </c>
      <c r="D90" s="49">
        <f t="shared" si="30"/>
        <v>0</v>
      </c>
      <c r="E90" s="49">
        <f t="shared" si="30"/>
        <v>0</v>
      </c>
      <c r="F90" s="49">
        <f t="shared" si="30"/>
        <v>0</v>
      </c>
      <c r="G90" s="49">
        <f t="shared" si="30"/>
        <v>0</v>
      </c>
      <c r="H90" s="49">
        <f t="shared" si="30"/>
        <v>0</v>
      </c>
      <c r="I90" s="49">
        <f t="shared" si="30"/>
        <v>0</v>
      </c>
      <c r="J90" s="49">
        <f t="shared" si="30"/>
        <v>0</v>
      </c>
      <c r="K90" s="49">
        <f t="shared" si="30"/>
        <v>0</v>
      </c>
      <c r="L90" s="49">
        <f t="shared" si="30"/>
        <v>0</v>
      </c>
      <c r="M90" s="49">
        <f t="shared" si="30"/>
        <v>0</v>
      </c>
      <c r="N90" s="49">
        <f t="shared" si="30"/>
        <v>0</v>
      </c>
      <c r="O90" s="49">
        <f t="shared" si="30"/>
        <v>0</v>
      </c>
      <c r="P90" s="49">
        <f t="shared" si="30"/>
        <v>0</v>
      </c>
      <c r="Q90" s="49">
        <f t="shared" si="30"/>
        <v>0</v>
      </c>
      <c r="R90" s="49">
        <f t="shared" si="30"/>
        <v>0</v>
      </c>
      <c r="S90" s="49">
        <f t="shared" si="30"/>
        <v>0</v>
      </c>
      <c r="T90" s="49">
        <f t="shared" si="30"/>
        <v>0</v>
      </c>
      <c r="U90" s="49">
        <f t="shared" si="30"/>
        <v>0</v>
      </c>
      <c r="V90" s="49">
        <f t="shared" si="30"/>
        <v>0</v>
      </c>
      <c r="W90" s="49">
        <f t="shared" si="30"/>
        <v>0</v>
      </c>
      <c r="X90" s="49">
        <f t="shared" si="30"/>
        <v>0</v>
      </c>
      <c r="Y90" s="49">
        <f t="shared" si="30"/>
        <v>0</v>
      </c>
      <c r="Z90" s="49">
        <f t="shared" si="30"/>
        <v>0</v>
      </c>
      <c r="AA90" s="49">
        <f t="shared" si="30"/>
        <v>0</v>
      </c>
      <c r="AB90" s="49">
        <f t="shared" si="30"/>
        <v>0</v>
      </c>
      <c r="AC90" s="49">
        <f t="shared" si="30"/>
        <v>1</v>
      </c>
      <c r="AD90" s="49">
        <f t="shared" si="30"/>
        <v>0</v>
      </c>
      <c r="AE90" s="49">
        <f t="shared" si="30"/>
        <v>0</v>
      </c>
      <c r="AF90" s="49">
        <f t="shared" si="30"/>
        <v>0</v>
      </c>
      <c r="AG90" s="49">
        <f t="shared" si="30"/>
        <v>0</v>
      </c>
      <c r="AH90" s="50" t="s">
        <v>22</v>
      </c>
      <c r="AI90" s="48">
        <f>_xlfn.AGGREGATE(9,6,C90:AG90)</f>
        <v>1</v>
      </c>
      <c r="AJ90" s="30"/>
    </row>
    <row r="91" spans="2:36" s="26" customFormat="1" x14ac:dyDescent="0.2"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I91" s="41"/>
    </row>
    <row r="92" spans="2:36" hidden="1" x14ac:dyDescent="0.2">
      <c r="C92" s="2">
        <f>YEAR(C95)</f>
        <v>2026</v>
      </c>
      <c r="D92" s="2">
        <f>MONTH(C95)</f>
        <v>1</v>
      </c>
    </row>
    <row r="93" spans="2:36" x14ac:dyDescent="0.2">
      <c r="B93" s="6" t="s">
        <v>14</v>
      </c>
      <c r="C93" s="119">
        <f>C95</f>
        <v>46023</v>
      </c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4"/>
    </row>
    <row r="94" spans="2:36" hidden="1" x14ac:dyDescent="0.2">
      <c r="B94" s="36"/>
      <c r="C94" s="22">
        <f>DATE($C92,$D92,1)</f>
        <v>46023</v>
      </c>
      <c r="D94" s="22">
        <f t="shared" ref="D94:AG94" si="31">C94+1</f>
        <v>46024</v>
      </c>
      <c r="E94" s="22">
        <f t="shared" si="31"/>
        <v>46025</v>
      </c>
      <c r="F94" s="22">
        <f t="shared" si="31"/>
        <v>46026</v>
      </c>
      <c r="G94" s="22">
        <f t="shared" si="31"/>
        <v>46027</v>
      </c>
      <c r="H94" s="22">
        <f t="shared" si="31"/>
        <v>46028</v>
      </c>
      <c r="I94" s="22">
        <f t="shared" si="31"/>
        <v>46029</v>
      </c>
      <c r="J94" s="22">
        <f t="shared" si="31"/>
        <v>46030</v>
      </c>
      <c r="K94" s="22">
        <f t="shared" si="31"/>
        <v>46031</v>
      </c>
      <c r="L94" s="22">
        <f t="shared" si="31"/>
        <v>46032</v>
      </c>
      <c r="M94" s="22">
        <f t="shared" si="31"/>
        <v>46033</v>
      </c>
      <c r="N94" s="22">
        <f t="shared" si="31"/>
        <v>46034</v>
      </c>
      <c r="O94" s="22">
        <f t="shared" si="31"/>
        <v>46035</v>
      </c>
      <c r="P94" s="22">
        <f t="shared" si="31"/>
        <v>46036</v>
      </c>
      <c r="Q94" s="22">
        <f t="shared" si="31"/>
        <v>46037</v>
      </c>
      <c r="R94" s="22">
        <f t="shared" si="31"/>
        <v>46038</v>
      </c>
      <c r="S94" s="22">
        <f t="shared" si="31"/>
        <v>46039</v>
      </c>
      <c r="T94" s="22">
        <f t="shared" si="31"/>
        <v>46040</v>
      </c>
      <c r="U94" s="22">
        <f t="shared" si="31"/>
        <v>46041</v>
      </c>
      <c r="V94" s="22">
        <f t="shared" si="31"/>
        <v>46042</v>
      </c>
      <c r="W94" s="22">
        <f t="shared" si="31"/>
        <v>46043</v>
      </c>
      <c r="X94" s="22">
        <f t="shared" si="31"/>
        <v>46044</v>
      </c>
      <c r="Y94" s="22">
        <f t="shared" si="31"/>
        <v>46045</v>
      </c>
      <c r="Z94" s="22">
        <f t="shared" si="31"/>
        <v>46046</v>
      </c>
      <c r="AA94" s="22">
        <f t="shared" si="31"/>
        <v>46047</v>
      </c>
      <c r="AB94" s="22">
        <f t="shared" si="31"/>
        <v>46048</v>
      </c>
      <c r="AC94" s="22">
        <f t="shared" si="31"/>
        <v>46049</v>
      </c>
      <c r="AD94" s="22">
        <f t="shared" si="31"/>
        <v>46050</v>
      </c>
      <c r="AE94" s="22">
        <f t="shared" si="31"/>
        <v>46051</v>
      </c>
      <c r="AF94" s="22">
        <f t="shared" si="31"/>
        <v>46052</v>
      </c>
      <c r="AG94" s="22">
        <f t="shared" si="31"/>
        <v>46053</v>
      </c>
      <c r="AH94" s="37"/>
      <c r="AI94" s="38"/>
    </row>
    <row r="95" spans="2:36" x14ac:dyDescent="0.2">
      <c r="B95" s="20" t="s">
        <v>15</v>
      </c>
      <c r="C95" s="39">
        <f>IF(EDATE(C80,1)&gt;$G$6,"",EDATE(C80,1))</f>
        <v>46023</v>
      </c>
      <c r="D95" s="22">
        <f t="shared" ref="D95:AG95" si="32">IF(D94&gt;$G$6,"",IF(C95=EOMONTH(DATE($C92,$D92,1),0),"",IF(C95="","",C95+1)))</f>
        <v>46024</v>
      </c>
      <c r="E95" s="22">
        <f t="shared" si="32"/>
        <v>46025</v>
      </c>
      <c r="F95" s="22">
        <f t="shared" si="32"/>
        <v>46026</v>
      </c>
      <c r="G95" s="22">
        <f t="shared" si="32"/>
        <v>46027</v>
      </c>
      <c r="H95" s="22">
        <f t="shared" si="32"/>
        <v>46028</v>
      </c>
      <c r="I95" s="22">
        <f t="shared" si="32"/>
        <v>46029</v>
      </c>
      <c r="J95" s="22">
        <f t="shared" si="32"/>
        <v>46030</v>
      </c>
      <c r="K95" s="22">
        <f t="shared" si="32"/>
        <v>46031</v>
      </c>
      <c r="L95" s="22">
        <f t="shared" si="32"/>
        <v>46032</v>
      </c>
      <c r="M95" s="22">
        <f t="shared" si="32"/>
        <v>46033</v>
      </c>
      <c r="N95" s="22">
        <f t="shared" si="32"/>
        <v>46034</v>
      </c>
      <c r="O95" s="22">
        <f t="shared" si="32"/>
        <v>46035</v>
      </c>
      <c r="P95" s="22">
        <f t="shared" si="32"/>
        <v>46036</v>
      </c>
      <c r="Q95" s="22">
        <f t="shared" si="32"/>
        <v>46037</v>
      </c>
      <c r="R95" s="22">
        <f t="shared" si="32"/>
        <v>46038</v>
      </c>
      <c r="S95" s="22">
        <f t="shared" si="32"/>
        <v>46039</v>
      </c>
      <c r="T95" s="22">
        <f t="shared" si="32"/>
        <v>46040</v>
      </c>
      <c r="U95" s="22">
        <f t="shared" si="32"/>
        <v>46041</v>
      </c>
      <c r="V95" s="22">
        <f t="shared" si="32"/>
        <v>46042</v>
      </c>
      <c r="W95" s="22">
        <f t="shared" si="32"/>
        <v>46043</v>
      </c>
      <c r="X95" s="22">
        <f t="shared" si="32"/>
        <v>46044</v>
      </c>
      <c r="Y95" s="22">
        <f t="shared" si="32"/>
        <v>46045</v>
      </c>
      <c r="Z95" s="22">
        <f t="shared" si="32"/>
        <v>46046</v>
      </c>
      <c r="AA95" s="22">
        <f t="shared" si="32"/>
        <v>46047</v>
      </c>
      <c r="AB95" s="22">
        <f t="shared" si="32"/>
        <v>46048</v>
      </c>
      <c r="AC95" s="22">
        <f t="shared" si="32"/>
        <v>46049</v>
      </c>
      <c r="AD95" s="22">
        <f t="shared" si="32"/>
        <v>46050</v>
      </c>
      <c r="AE95" s="22">
        <f t="shared" si="32"/>
        <v>46051</v>
      </c>
      <c r="AF95" s="22">
        <f t="shared" si="32"/>
        <v>46052</v>
      </c>
      <c r="AG95" s="22">
        <f t="shared" si="32"/>
        <v>46053</v>
      </c>
      <c r="AH95" s="23" t="s">
        <v>16</v>
      </c>
      <c r="AI95" s="24">
        <f>+COUNTIFS(C96:AG96,"土",C97:AG97,"")+COUNTIFS(C96:AG96,"日",C97:AG97,"")</f>
        <v>8</v>
      </c>
    </row>
    <row r="96" spans="2:36" s="26" customFormat="1" x14ac:dyDescent="0.2">
      <c r="B96" s="40" t="s">
        <v>5</v>
      </c>
      <c r="C96" s="51" t="str">
        <f>IFERROR(TEXT(WEEKDAY(+C95),"aaa"),"")</f>
        <v>木</v>
      </c>
      <c r="D96" s="51" t="str">
        <f t="shared" ref="D96:AG96" si="33">IFERROR(TEXT(WEEKDAY(+D95),"aaa"),"")</f>
        <v>金</v>
      </c>
      <c r="E96" s="51" t="str">
        <f t="shared" si="33"/>
        <v>土</v>
      </c>
      <c r="F96" s="51" t="str">
        <f t="shared" si="33"/>
        <v>日</v>
      </c>
      <c r="G96" s="51" t="str">
        <f t="shared" si="33"/>
        <v>月</v>
      </c>
      <c r="H96" s="51" t="str">
        <f t="shared" si="33"/>
        <v>火</v>
      </c>
      <c r="I96" s="51" t="str">
        <f t="shared" si="33"/>
        <v>水</v>
      </c>
      <c r="J96" s="51" t="str">
        <f t="shared" si="33"/>
        <v>木</v>
      </c>
      <c r="K96" s="51" t="str">
        <f t="shared" si="33"/>
        <v>金</v>
      </c>
      <c r="L96" s="51" t="str">
        <f t="shared" si="33"/>
        <v>土</v>
      </c>
      <c r="M96" s="51" t="str">
        <f t="shared" si="33"/>
        <v>日</v>
      </c>
      <c r="N96" s="51" t="str">
        <f t="shared" si="33"/>
        <v>月</v>
      </c>
      <c r="O96" s="51" t="str">
        <f t="shared" si="33"/>
        <v>火</v>
      </c>
      <c r="P96" s="51" t="str">
        <f t="shared" si="33"/>
        <v>水</v>
      </c>
      <c r="Q96" s="51" t="str">
        <f t="shared" si="33"/>
        <v>木</v>
      </c>
      <c r="R96" s="51" t="str">
        <f t="shared" si="33"/>
        <v>金</v>
      </c>
      <c r="S96" s="51" t="str">
        <f t="shared" si="33"/>
        <v>土</v>
      </c>
      <c r="T96" s="51" t="str">
        <f t="shared" si="33"/>
        <v>日</v>
      </c>
      <c r="U96" s="51" t="str">
        <f t="shared" si="33"/>
        <v>月</v>
      </c>
      <c r="V96" s="51" t="str">
        <f t="shared" si="33"/>
        <v>火</v>
      </c>
      <c r="W96" s="51" t="str">
        <f t="shared" si="33"/>
        <v>水</v>
      </c>
      <c r="X96" s="51" t="str">
        <f t="shared" si="33"/>
        <v>木</v>
      </c>
      <c r="Y96" s="51" t="str">
        <f t="shared" si="33"/>
        <v>金</v>
      </c>
      <c r="Z96" s="51" t="str">
        <f t="shared" si="33"/>
        <v>土</v>
      </c>
      <c r="AA96" s="51" t="str">
        <f t="shared" si="33"/>
        <v>日</v>
      </c>
      <c r="AB96" s="51" t="str">
        <f t="shared" si="33"/>
        <v>月</v>
      </c>
      <c r="AC96" s="51" t="str">
        <f t="shared" si="33"/>
        <v>火</v>
      </c>
      <c r="AD96" s="51" t="str">
        <f t="shared" si="33"/>
        <v>水</v>
      </c>
      <c r="AE96" s="51" t="str">
        <f t="shared" si="33"/>
        <v>木</v>
      </c>
      <c r="AF96" s="51" t="str">
        <f t="shared" si="33"/>
        <v>金</v>
      </c>
      <c r="AG96" s="51" t="str">
        <f t="shared" si="33"/>
        <v>土</v>
      </c>
      <c r="AH96" s="23" t="s">
        <v>20</v>
      </c>
      <c r="AI96" s="24">
        <f>+COUNTIF(C97:AG97,"夏休")+COUNTIF(C97:AG97,"冬休")+COUNTIF(C97:AG97,"中止")</f>
        <v>3</v>
      </c>
    </row>
    <row r="97" spans="2:36" s="26" customFormat="1" ht="13.5" customHeight="1" x14ac:dyDescent="0.2">
      <c r="B97" s="75" t="s">
        <v>19</v>
      </c>
      <c r="C97" s="77" t="s">
        <v>29</v>
      </c>
      <c r="D97" s="72" t="s">
        <v>29</v>
      </c>
      <c r="E97" s="72" t="s">
        <v>29</v>
      </c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107"/>
      <c r="AH97" s="27" t="s">
        <v>2</v>
      </c>
      <c r="AI97" s="28">
        <f>COUNT(C95:AG95)-AI96</f>
        <v>28</v>
      </c>
    </row>
    <row r="98" spans="2:36" s="26" customFormat="1" ht="13.5" customHeight="1" x14ac:dyDescent="0.2">
      <c r="B98" s="76"/>
      <c r="C98" s="77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107"/>
      <c r="AH98" s="27" t="s">
        <v>6</v>
      </c>
      <c r="AI98" s="29">
        <f>+COUNTIF(C99:AG100,"休")</f>
        <v>8</v>
      </c>
      <c r="AJ98" s="30" t="str">
        <f>IF(AI99&gt;0.285,"",IF(AI98&lt;AI95,"←計画日数が足りません",""))</f>
        <v/>
      </c>
    </row>
    <row r="99" spans="2:36" s="26" customFormat="1" ht="13.5" customHeight="1" x14ac:dyDescent="0.2">
      <c r="B99" s="108" t="s">
        <v>0</v>
      </c>
      <c r="C99" s="109"/>
      <c r="D99" s="106"/>
      <c r="E99" s="106"/>
      <c r="F99" s="106" t="s">
        <v>28</v>
      </c>
      <c r="G99" s="110"/>
      <c r="H99" s="106"/>
      <c r="I99" s="106"/>
      <c r="J99" s="106"/>
      <c r="K99" s="106"/>
      <c r="L99" s="106" t="s">
        <v>28</v>
      </c>
      <c r="M99" s="106" t="s">
        <v>28</v>
      </c>
      <c r="N99" s="110"/>
      <c r="O99" s="106"/>
      <c r="P99" s="106"/>
      <c r="Q99" s="106"/>
      <c r="R99" s="106"/>
      <c r="S99" s="106" t="s">
        <v>28</v>
      </c>
      <c r="T99" s="106" t="s">
        <v>28</v>
      </c>
      <c r="U99" s="110"/>
      <c r="V99" s="106"/>
      <c r="W99" s="106"/>
      <c r="X99" s="106"/>
      <c r="Y99" s="106"/>
      <c r="Z99" s="106" t="s">
        <v>28</v>
      </c>
      <c r="AA99" s="106" t="s">
        <v>28</v>
      </c>
      <c r="AB99" s="110"/>
      <c r="AC99" s="106"/>
      <c r="AD99" s="106"/>
      <c r="AE99" s="106"/>
      <c r="AF99" s="106"/>
      <c r="AG99" s="112" t="s">
        <v>28</v>
      </c>
      <c r="AH99" s="27" t="s">
        <v>8</v>
      </c>
      <c r="AI99" s="31">
        <f>+AI98/AI97</f>
        <v>0.2857142857142857</v>
      </c>
    </row>
    <row r="100" spans="2:36" s="26" customFormat="1" x14ac:dyDescent="0.2">
      <c r="B100" s="108"/>
      <c r="C100" s="109"/>
      <c r="D100" s="106"/>
      <c r="E100" s="106"/>
      <c r="F100" s="106"/>
      <c r="G100" s="110"/>
      <c r="H100" s="106"/>
      <c r="I100" s="106"/>
      <c r="J100" s="106"/>
      <c r="K100" s="106"/>
      <c r="L100" s="106"/>
      <c r="M100" s="106"/>
      <c r="N100" s="110"/>
      <c r="O100" s="106"/>
      <c r="P100" s="106"/>
      <c r="Q100" s="106"/>
      <c r="R100" s="106"/>
      <c r="S100" s="106"/>
      <c r="T100" s="106"/>
      <c r="U100" s="110"/>
      <c r="V100" s="106"/>
      <c r="W100" s="106"/>
      <c r="X100" s="106"/>
      <c r="Y100" s="106"/>
      <c r="Z100" s="106"/>
      <c r="AA100" s="106"/>
      <c r="AB100" s="110"/>
      <c r="AC100" s="106"/>
      <c r="AD100" s="106"/>
      <c r="AE100" s="106"/>
      <c r="AF100" s="106"/>
      <c r="AG100" s="112"/>
      <c r="AH100" s="27" t="s">
        <v>9</v>
      </c>
      <c r="AI100" s="29">
        <f>+COUNTA(C101:AG102)</f>
        <v>8</v>
      </c>
    </row>
    <row r="101" spans="2:36" s="26" customFormat="1" x14ac:dyDescent="0.2">
      <c r="B101" s="113" t="s">
        <v>7</v>
      </c>
      <c r="C101" s="115"/>
      <c r="D101" s="110"/>
      <c r="E101" s="110"/>
      <c r="F101" s="110" t="s">
        <v>28</v>
      </c>
      <c r="G101" s="121"/>
      <c r="H101" s="110"/>
      <c r="I101" s="110"/>
      <c r="J101" s="110"/>
      <c r="K101" s="110"/>
      <c r="L101" s="110" t="s">
        <v>28</v>
      </c>
      <c r="M101" s="110" t="s">
        <v>28</v>
      </c>
      <c r="N101" s="121"/>
      <c r="O101" s="110"/>
      <c r="P101" s="110"/>
      <c r="Q101" s="110"/>
      <c r="R101" s="110"/>
      <c r="S101" s="110" t="s">
        <v>28</v>
      </c>
      <c r="T101" s="110" t="s">
        <v>28</v>
      </c>
      <c r="U101" s="121"/>
      <c r="V101" s="110"/>
      <c r="W101" s="110"/>
      <c r="X101" s="110"/>
      <c r="Y101" s="110"/>
      <c r="Z101" s="110" t="s">
        <v>28</v>
      </c>
      <c r="AA101" s="110" t="s">
        <v>28</v>
      </c>
      <c r="AB101" s="121"/>
      <c r="AC101" s="110"/>
      <c r="AD101" s="110"/>
      <c r="AE101" s="110"/>
      <c r="AF101" s="110"/>
      <c r="AG101" s="117" t="s">
        <v>28</v>
      </c>
      <c r="AH101" s="32" t="s">
        <v>4</v>
      </c>
      <c r="AI101" s="33">
        <f>+AI100/AI97</f>
        <v>0.2857142857142857</v>
      </c>
    </row>
    <row r="102" spans="2:36" s="26" customFormat="1" x14ac:dyDescent="0.2">
      <c r="B102" s="114"/>
      <c r="C102" s="116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8"/>
      <c r="AH102" s="34" t="s">
        <v>13</v>
      </c>
      <c r="AI102" s="35" t="str">
        <f>IF(7&gt;AI97,"対象外",IF(AI100&gt;=AI95,"OK","NG"))</f>
        <v>OK</v>
      </c>
      <c r="AJ102" s="30" t="str">
        <f>IF(AI102="対象外","←７日間に満たない期間は達成判定の対象外",IF(AI102="NG","←月単位未達成","←月単位達成"))</f>
        <v>←月単位達成</v>
      </c>
    </row>
    <row r="103" spans="2:36" hidden="1" x14ac:dyDescent="0.2">
      <c r="B103" s="15"/>
      <c r="C103" s="46">
        <f t="shared" ref="C103:AG103" si="34">IF(AND(DAY(C95)&gt;=22,DAY(C95)&lt;=28,C96="土"),1,0)</f>
        <v>0</v>
      </c>
      <c r="D103" s="46">
        <f t="shared" si="34"/>
        <v>0</v>
      </c>
      <c r="E103" s="46">
        <f t="shared" si="34"/>
        <v>0</v>
      </c>
      <c r="F103" s="46">
        <f t="shared" si="34"/>
        <v>0</v>
      </c>
      <c r="G103" s="46">
        <f t="shared" si="34"/>
        <v>0</v>
      </c>
      <c r="H103" s="46">
        <f t="shared" si="34"/>
        <v>0</v>
      </c>
      <c r="I103" s="46">
        <f t="shared" si="34"/>
        <v>0</v>
      </c>
      <c r="J103" s="46">
        <f t="shared" si="34"/>
        <v>0</v>
      </c>
      <c r="K103" s="46">
        <f t="shared" si="34"/>
        <v>0</v>
      </c>
      <c r="L103" s="46">
        <f t="shared" si="34"/>
        <v>0</v>
      </c>
      <c r="M103" s="46">
        <f t="shared" si="34"/>
        <v>0</v>
      </c>
      <c r="N103" s="46">
        <f t="shared" si="34"/>
        <v>0</v>
      </c>
      <c r="O103" s="46">
        <f t="shared" si="34"/>
        <v>0</v>
      </c>
      <c r="P103" s="46">
        <f t="shared" si="34"/>
        <v>0</v>
      </c>
      <c r="Q103" s="46">
        <f t="shared" si="34"/>
        <v>0</v>
      </c>
      <c r="R103" s="46">
        <f t="shared" si="34"/>
        <v>0</v>
      </c>
      <c r="S103" s="46">
        <f t="shared" si="34"/>
        <v>0</v>
      </c>
      <c r="T103" s="46">
        <f t="shared" si="34"/>
        <v>0</v>
      </c>
      <c r="U103" s="46">
        <f t="shared" si="34"/>
        <v>0</v>
      </c>
      <c r="V103" s="46">
        <f t="shared" si="34"/>
        <v>0</v>
      </c>
      <c r="W103" s="46">
        <f t="shared" si="34"/>
        <v>0</v>
      </c>
      <c r="X103" s="46">
        <f t="shared" si="34"/>
        <v>0</v>
      </c>
      <c r="Y103" s="46">
        <f t="shared" si="34"/>
        <v>0</v>
      </c>
      <c r="Z103" s="46">
        <f t="shared" si="34"/>
        <v>1</v>
      </c>
      <c r="AA103" s="46">
        <f t="shared" si="34"/>
        <v>0</v>
      </c>
      <c r="AB103" s="46">
        <f t="shared" si="34"/>
        <v>0</v>
      </c>
      <c r="AC103" s="46">
        <f t="shared" si="34"/>
        <v>0</v>
      </c>
      <c r="AD103" s="46">
        <f t="shared" si="34"/>
        <v>0</v>
      </c>
      <c r="AE103" s="46">
        <f t="shared" si="34"/>
        <v>0</v>
      </c>
      <c r="AF103" s="46">
        <f t="shared" si="34"/>
        <v>0</v>
      </c>
      <c r="AG103" s="46">
        <f t="shared" si="34"/>
        <v>0</v>
      </c>
      <c r="AH103" s="47" t="s">
        <v>21</v>
      </c>
      <c r="AI103" s="48">
        <f>_xlfn.AGGREGATE(9,6,C103:AG103)</f>
        <v>1</v>
      </c>
      <c r="AJ103" s="30"/>
    </row>
    <row r="104" spans="2:36" hidden="1" x14ac:dyDescent="0.2">
      <c r="B104" s="15"/>
      <c r="C104" s="49">
        <f t="shared" ref="C104:AG104" si="35">IF(AND(DAY(C95)&gt;=22,DAY(C95)&lt;=28,C96="土",OR(C101="休",C101="雨")),1,0)</f>
        <v>0</v>
      </c>
      <c r="D104" s="49">
        <f t="shared" si="35"/>
        <v>0</v>
      </c>
      <c r="E104" s="49">
        <f t="shared" si="35"/>
        <v>0</v>
      </c>
      <c r="F104" s="49">
        <f t="shared" si="35"/>
        <v>0</v>
      </c>
      <c r="G104" s="49">
        <f t="shared" si="35"/>
        <v>0</v>
      </c>
      <c r="H104" s="49">
        <f t="shared" si="35"/>
        <v>0</v>
      </c>
      <c r="I104" s="49">
        <f t="shared" si="35"/>
        <v>0</v>
      </c>
      <c r="J104" s="49">
        <f t="shared" si="35"/>
        <v>0</v>
      </c>
      <c r="K104" s="49">
        <f t="shared" si="35"/>
        <v>0</v>
      </c>
      <c r="L104" s="49">
        <f t="shared" si="35"/>
        <v>0</v>
      </c>
      <c r="M104" s="49">
        <f t="shared" si="35"/>
        <v>0</v>
      </c>
      <c r="N104" s="49">
        <f t="shared" si="35"/>
        <v>0</v>
      </c>
      <c r="O104" s="49">
        <f t="shared" si="35"/>
        <v>0</v>
      </c>
      <c r="P104" s="49">
        <f t="shared" si="35"/>
        <v>0</v>
      </c>
      <c r="Q104" s="49">
        <f t="shared" si="35"/>
        <v>0</v>
      </c>
      <c r="R104" s="49">
        <f t="shared" si="35"/>
        <v>0</v>
      </c>
      <c r="S104" s="49">
        <f t="shared" si="35"/>
        <v>0</v>
      </c>
      <c r="T104" s="49">
        <f t="shared" si="35"/>
        <v>0</v>
      </c>
      <c r="U104" s="49">
        <f t="shared" si="35"/>
        <v>0</v>
      </c>
      <c r="V104" s="49">
        <f t="shared" si="35"/>
        <v>0</v>
      </c>
      <c r="W104" s="49">
        <f t="shared" si="35"/>
        <v>0</v>
      </c>
      <c r="X104" s="49">
        <f t="shared" si="35"/>
        <v>0</v>
      </c>
      <c r="Y104" s="49">
        <f t="shared" si="35"/>
        <v>0</v>
      </c>
      <c r="Z104" s="49">
        <f t="shared" si="35"/>
        <v>1</v>
      </c>
      <c r="AA104" s="49">
        <f t="shared" si="35"/>
        <v>0</v>
      </c>
      <c r="AB104" s="49">
        <f t="shared" si="35"/>
        <v>0</v>
      </c>
      <c r="AC104" s="49">
        <f t="shared" si="35"/>
        <v>0</v>
      </c>
      <c r="AD104" s="49">
        <f t="shared" si="35"/>
        <v>0</v>
      </c>
      <c r="AE104" s="49">
        <f t="shared" si="35"/>
        <v>0</v>
      </c>
      <c r="AF104" s="49">
        <f t="shared" si="35"/>
        <v>0</v>
      </c>
      <c r="AG104" s="49">
        <f t="shared" si="35"/>
        <v>0</v>
      </c>
      <c r="AH104" s="50" t="s">
        <v>22</v>
      </c>
      <c r="AI104" s="48">
        <f>_xlfn.AGGREGATE(9,6,C104:AG104)</f>
        <v>1</v>
      </c>
      <c r="AJ104" s="30"/>
    </row>
    <row r="105" spans="2:36" s="26" customFormat="1" x14ac:dyDescent="0.2"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I105" s="41"/>
    </row>
    <row r="106" spans="2:36" hidden="1" x14ac:dyDescent="0.2">
      <c r="C106" s="2">
        <f>YEAR(C109)</f>
        <v>2026</v>
      </c>
      <c r="D106" s="2">
        <f>MONTH(C109)</f>
        <v>2</v>
      </c>
    </row>
    <row r="107" spans="2:36" x14ac:dyDescent="0.2">
      <c r="B107" s="6" t="s">
        <v>14</v>
      </c>
      <c r="C107" s="119">
        <f>C109</f>
        <v>46054</v>
      </c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4"/>
    </row>
    <row r="108" spans="2:36" hidden="1" x14ac:dyDescent="0.2">
      <c r="B108" s="36"/>
      <c r="C108" s="22">
        <f>DATE($C106,$D106,1)</f>
        <v>46054</v>
      </c>
      <c r="D108" s="22">
        <f t="shared" ref="D108:AG108" si="36">C108+1</f>
        <v>46055</v>
      </c>
      <c r="E108" s="22">
        <f t="shared" si="36"/>
        <v>46056</v>
      </c>
      <c r="F108" s="22">
        <f t="shared" si="36"/>
        <v>46057</v>
      </c>
      <c r="G108" s="22">
        <f t="shared" si="36"/>
        <v>46058</v>
      </c>
      <c r="H108" s="22">
        <f t="shared" si="36"/>
        <v>46059</v>
      </c>
      <c r="I108" s="22">
        <f t="shared" si="36"/>
        <v>46060</v>
      </c>
      <c r="J108" s="22">
        <f t="shared" si="36"/>
        <v>46061</v>
      </c>
      <c r="K108" s="22">
        <f t="shared" si="36"/>
        <v>46062</v>
      </c>
      <c r="L108" s="22">
        <f t="shared" si="36"/>
        <v>46063</v>
      </c>
      <c r="M108" s="22">
        <f t="shared" si="36"/>
        <v>46064</v>
      </c>
      <c r="N108" s="22">
        <f t="shared" si="36"/>
        <v>46065</v>
      </c>
      <c r="O108" s="22">
        <f t="shared" si="36"/>
        <v>46066</v>
      </c>
      <c r="P108" s="22">
        <f t="shared" si="36"/>
        <v>46067</v>
      </c>
      <c r="Q108" s="22">
        <f t="shared" si="36"/>
        <v>46068</v>
      </c>
      <c r="R108" s="22">
        <f t="shared" si="36"/>
        <v>46069</v>
      </c>
      <c r="S108" s="22">
        <f t="shared" si="36"/>
        <v>46070</v>
      </c>
      <c r="T108" s="22">
        <f t="shared" si="36"/>
        <v>46071</v>
      </c>
      <c r="U108" s="22">
        <f t="shared" si="36"/>
        <v>46072</v>
      </c>
      <c r="V108" s="22">
        <f t="shared" si="36"/>
        <v>46073</v>
      </c>
      <c r="W108" s="22">
        <f t="shared" si="36"/>
        <v>46074</v>
      </c>
      <c r="X108" s="22">
        <f t="shared" si="36"/>
        <v>46075</v>
      </c>
      <c r="Y108" s="22">
        <f t="shared" si="36"/>
        <v>46076</v>
      </c>
      <c r="Z108" s="22">
        <f t="shared" si="36"/>
        <v>46077</v>
      </c>
      <c r="AA108" s="22">
        <f t="shared" si="36"/>
        <v>46078</v>
      </c>
      <c r="AB108" s="22">
        <f t="shared" si="36"/>
        <v>46079</v>
      </c>
      <c r="AC108" s="22">
        <f t="shared" si="36"/>
        <v>46080</v>
      </c>
      <c r="AD108" s="22">
        <f t="shared" si="36"/>
        <v>46081</v>
      </c>
      <c r="AE108" s="22">
        <f t="shared" si="36"/>
        <v>46082</v>
      </c>
      <c r="AF108" s="22">
        <f t="shared" si="36"/>
        <v>46083</v>
      </c>
      <c r="AG108" s="22">
        <f t="shared" si="36"/>
        <v>46084</v>
      </c>
      <c r="AH108" s="37"/>
      <c r="AI108" s="38"/>
    </row>
    <row r="109" spans="2:36" x14ac:dyDescent="0.2">
      <c r="B109" s="20" t="s">
        <v>15</v>
      </c>
      <c r="C109" s="39">
        <f>IF(EDATE(C94,1)&gt;$G$6,"",EDATE(C94,1))</f>
        <v>46054</v>
      </c>
      <c r="D109" s="22">
        <f t="shared" ref="D109:AG109" si="37">IF(D108&gt;$G$6,"",IF(C109=EOMONTH(DATE($C106,$D106,1),0),"",IF(C109="","",C109+1)))</f>
        <v>46055</v>
      </c>
      <c r="E109" s="22">
        <f t="shared" si="37"/>
        <v>46056</v>
      </c>
      <c r="F109" s="22">
        <f t="shared" si="37"/>
        <v>46057</v>
      </c>
      <c r="G109" s="22">
        <f t="shared" si="37"/>
        <v>46058</v>
      </c>
      <c r="H109" s="22">
        <f t="shared" si="37"/>
        <v>46059</v>
      </c>
      <c r="I109" s="22">
        <f t="shared" si="37"/>
        <v>46060</v>
      </c>
      <c r="J109" s="22">
        <f t="shared" si="37"/>
        <v>46061</v>
      </c>
      <c r="K109" s="22">
        <f t="shared" si="37"/>
        <v>46062</v>
      </c>
      <c r="L109" s="22">
        <f t="shared" si="37"/>
        <v>46063</v>
      </c>
      <c r="M109" s="22">
        <f t="shared" si="37"/>
        <v>46064</v>
      </c>
      <c r="N109" s="22">
        <f t="shared" si="37"/>
        <v>46065</v>
      </c>
      <c r="O109" s="22">
        <f t="shared" si="37"/>
        <v>46066</v>
      </c>
      <c r="P109" s="22">
        <f t="shared" si="37"/>
        <v>46067</v>
      </c>
      <c r="Q109" s="22">
        <f t="shared" si="37"/>
        <v>46068</v>
      </c>
      <c r="R109" s="22">
        <f t="shared" si="37"/>
        <v>46069</v>
      </c>
      <c r="S109" s="22">
        <f t="shared" si="37"/>
        <v>46070</v>
      </c>
      <c r="T109" s="22">
        <f t="shared" si="37"/>
        <v>46071</v>
      </c>
      <c r="U109" s="22">
        <f t="shared" si="37"/>
        <v>46072</v>
      </c>
      <c r="V109" s="22">
        <f t="shared" si="37"/>
        <v>46073</v>
      </c>
      <c r="W109" s="22">
        <f t="shared" si="37"/>
        <v>46074</v>
      </c>
      <c r="X109" s="22">
        <f t="shared" si="37"/>
        <v>46075</v>
      </c>
      <c r="Y109" s="22">
        <f t="shared" si="37"/>
        <v>46076</v>
      </c>
      <c r="Z109" s="22">
        <f t="shared" si="37"/>
        <v>46077</v>
      </c>
      <c r="AA109" s="22">
        <f t="shared" si="37"/>
        <v>46078</v>
      </c>
      <c r="AB109" s="22">
        <f t="shared" si="37"/>
        <v>46079</v>
      </c>
      <c r="AC109" s="22">
        <f t="shared" si="37"/>
        <v>46080</v>
      </c>
      <c r="AD109" s="22">
        <f t="shared" si="37"/>
        <v>46081</v>
      </c>
      <c r="AE109" s="22" t="str">
        <f t="shared" si="37"/>
        <v/>
      </c>
      <c r="AF109" s="22" t="str">
        <f t="shared" si="37"/>
        <v/>
      </c>
      <c r="AG109" s="22" t="str">
        <f t="shared" si="37"/>
        <v/>
      </c>
      <c r="AH109" s="23" t="s">
        <v>16</v>
      </c>
      <c r="AI109" s="24">
        <f>+COUNTIFS(C110:AG110,"土",C111:AG111,"")+COUNTIFS(C110:AG110,"日",C111:AG111,"")</f>
        <v>8</v>
      </c>
    </row>
    <row r="110" spans="2:36" s="26" customFormat="1" x14ac:dyDescent="0.2">
      <c r="B110" s="40" t="s">
        <v>5</v>
      </c>
      <c r="C110" s="51" t="str">
        <f>IFERROR(TEXT(WEEKDAY(+C109),"aaa"),"")</f>
        <v>日</v>
      </c>
      <c r="D110" s="51" t="str">
        <f t="shared" ref="D110:AG110" si="38">IFERROR(TEXT(WEEKDAY(+D109),"aaa"),"")</f>
        <v>月</v>
      </c>
      <c r="E110" s="51" t="str">
        <f t="shared" si="38"/>
        <v>火</v>
      </c>
      <c r="F110" s="51" t="str">
        <f t="shared" si="38"/>
        <v>水</v>
      </c>
      <c r="G110" s="51" t="str">
        <f t="shared" si="38"/>
        <v>木</v>
      </c>
      <c r="H110" s="51" t="str">
        <f t="shared" si="38"/>
        <v>金</v>
      </c>
      <c r="I110" s="51" t="str">
        <f t="shared" si="38"/>
        <v>土</v>
      </c>
      <c r="J110" s="51" t="str">
        <f t="shared" si="38"/>
        <v>日</v>
      </c>
      <c r="K110" s="51" t="str">
        <f t="shared" si="38"/>
        <v>月</v>
      </c>
      <c r="L110" s="51" t="str">
        <f t="shared" si="38"/>
        <v>火</v>
      </c>
      <c r="M110" s="51" t="str">
        <f t="shared" si="38"/>
        <v>水</v>
      </c>
      <c r="N110" s="51" t="str">
        <f t="shared" si="38"/>
        <v>木</v>
      </c>
      <c r="O110" s="51" t="str">
        <f t="shared" si="38"/>
        <v>金</v>
      </c>
      <c r="P110" s="51" t="str">
        <f t="shared" si="38"/>
        <v>土</v>
      </c>
      <c r="Q110" s="51" t="str">
        <f t="shared" si="38"/>
        <v>日</v>
      </c>
      <c r="R110" s="51" t="str">
        <f t="shared" si="38"/>
        <v>月</v>
      </c>
      <c r="S110" s="51" t="str">
        <f t="shared" si="38"/>
        <v>火</v>
      </c>
      <c r="T110" s="51" t="str">
        <f t="shared" si="38"/>
        <v>水</v>
      </c>
      <c r="U110" s="51" t="str">
        <f t="shared" si="38"/>
        <v>木</v>
      </c>
      <c r="V110" s="51" t="str">
        <f t="shared" si="38"/>
        <v>金</v>
      </c>
      <c r="W110" s="51" t="str">
        <f t="shared" si="38"/>
        <v>土</v>
      </c>
      <c r="X110" s="51" t="str">
        <f t="shared" si="38"/>
        <v>日</v>
      </c>
      <c r="Y110" s="51" t="str">
        <f t="shared" si="38"/>
        <v>月</v>
      </c>
      <c r="Z110" s="51" t="str">
        <f t="shared" si="38"/>
        <v>火</v>
      </c>
      <c r="AA110" s="51" t="str">
        <f t="shared" si="38"/>
        <v>水</v>
      </c>
      <c r="AB110" s="51" t="str">
        <f t="shared" si="38"/>
        <v>木</v>
      </c>
      <c r="AC110" s="51" t="str">
        <f t="shared" si="38"/>
        <v>金</v>
      </c>
      <c r="AD110" s="51" t="str">
        <f t="shared" si="38"/>
        <v>土</v>
      </c>
      <c r="AE110" s="51" t="str">
        <f t="shared" si="38"/>
        <v/>
      </c>
      <c r="AF110" s="51" t="str">
        <f t="shared" si="38"/>
        <v/>
      </c>
      <c r="AG110" s="51" t="str">
        <f t="shared" si="38"/>
        <v/>
      </c>
      <c r="AH110" s="23" t="s">
        <v>20</v>
      </c>
      <c r="AI110" s="24">
        <f>+COUNTIF(C111:AG111,"夏休")+COUNTIF(C111:AG111,"冬休")+COUNTIF(C111:AG111,"中止")</f>
        <v>0</v>
      </c>
    </row>
    <row r="111" spans="2:36" s="26" customFormat="1" ht="13.5" customHeight="1" x14ac:dyDescent="0.2">
      <c r="B111" s="75" t="s">
        <v>19</v>
      </c>
      <c r="C111" s="77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107"/>
      <c r="AH111" s="27" t="s">
        <v>2</v>
      </c>
      <c r="AI111" s="28">
        <f>COUNT(C109:AG109)-AI110</f>
        <v>28</v>
      </c>
    </row>
    <row r="112" spans="2:36" s="26" customFormat="1" ht="13.5" customHeight="1" x14ac:dyDescent="0.2">
      <c r="B112" s="76"/>
      <c r="C112" s="77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107"/>
      <c r="AH112" s="27" t="s">
        <v>6</v>
      </c>
      <c r="AI112" s="29">
        <f>+COUNTIF(C113:AG114,"休")</f>
        <v>8</v>
      </c>
      <c r="AJ112" s="30" t="str">
        <f>IF(AI113&gt;0.285,"",IF(AI112&lt;AI109,"←計画日数が足りません",""))</f>
        <v/>
      </c>
    </row>
    <row r="113" spans="2:36" s="26" customFormat="1" ht="13.5" customHeight="1" x14ac:dyDescent="0.2">
      <c r="B113" s="108" t="s">
        <v>0</v>
      </c>
      <c r="C113" s="109" t="s">
        <v>28</v>
      </c>
      <c r="D113" s="110"/>
      <c r="E113" s="106"/>
      <c r="F113" s="106"/>
      <c r="G113" s="106"/>
      <c r="H113" s="106"/>
      <c r="I113" s="106" t="s">
        <v>28</v>
      </c>
      <c r="J113" s="106" t="s">
        <v>28</v>
      </c>
      <c r="K113" s="110"/>
      <c r="L113" s="106"/>
      <c r="M113" s="106"/>
      <c r="N113" s="106"/>
      <c r="O113" s="106"/>
      <c r="P113" s="106" t="s">
        <v>28</v>
      </c>
      <c r="Q113" s="106" t="s">
        <v>28</v>
      </c>
      <c r="R113" s="110"/>
      <c r="S113" s="106"/>
      <c r="T113" s="106"/>
      <c r="U113" s="106"/>
      <c r="V113" s="106"/>
      <c r="W113" s="106" t="s">
        <v>28</v>
      </c>
      <c r="X113" s="106" t="s">
        <v>28</v>
      </c>
      <c r="Y113" s="110"/>
      <c r="Z113" s="106"/>
      <c r="AA113" s="106"/>
      <c r="AB113" s="106"/>
      <c r="AC113" s="106"/>
      <c r="AD113" s="106" t="s">
        <v>28</v>
      </c>
      <c r="AE113" s="106"/>
      <c r="AF113" s="106"/>
      <c r="AG113" s="112"/>
      <c r="AH113" s="27" t="s">
        <v>8</v>
      </c>
      <c r="AI113" s="31">
        <f>+AI112/AI111</f>
        <v>0.2857142857142857</v>
      </c>
    </row>
    <row r="114" spans="2:36" s="26" customFormat="1" x14ac:dyDescent="0.2">
      <c r="B114" s="108"/>
      <c r="C114" s="109"/>
      <c r="D114" s="110"/>
      <c r="E114" s="106"/>
      <c r="F114" s="106"/>
      <c r="G114" s="106"/>
      <c r="H114" s="106"/>
      <c r="I114" s="106"/>
      <c r="J114" s="106"/>
      <c r="K114" s="110"/>
      <c r="L114" s="106"/>
      <c r="M114" s="106"/>
      <c r="N114" s="106"/>
      <c r="O114" s="106"/>
      <c r="P114" s="106"/>
      <c r="Q114" s="106"/>
      <c r="R114" s="110"/>
      <c r="S114" s="106"/>
      <c r="T114" s="106"/>
      <c r="U114" s="106"/>
      <c r="V114" s="106"/>
      <c r="W114" s="106"/>
      <c r="X114" s="106"/>
      <c r="Y114" s="110"/>
      <c r="Z114" s="106"/>
      <c r="AA114" s="106"/>
      <c r="AB114" s="106"/>
      <c r="AC114" s="106"/>
      <c r="AD114" s="106"/>
      <c r="AE114" s="106"/>
      <c r="AF114" s="106"/>
      <c r="AG114" s="112"/>
      <c r="AH114" s="27" t="s">
        <v>9</v>
      </c>
      <c r="AI114" s="29">
        <f>+COUNTA(C115:AG116)</f>
        <v>8</v>
      </c>
    </row>
    <row r="115" spans="2:36" s="26" customFormat="1" x14ac:dyDescent="0.2">
      <c r="B115" s="113" t="s">
        <v>7</v>
      </c>
      <c r="C115" s="115" t="s">
        <v>28</v>
      </c>
      <c r="D115" s="121"/>
      <c r="E115" s="110"/>
      <c r="F115" s="110"/>
      <c r="G115" s="110"/>
      <c r="H115" s="110"/>
      <c r="I115" s="110" t="s">
        <v>28</v>
      </c>
      <c r="J115" s="110" t="s">
        <v>28</v>
      </c>
      <c r="K115" s="121"/>
      <c r="L115" s="110"/>
      <c r="M115" s="110"/>
      <c r="N115" s="110"/>
      <c r="O115" s="110"/>
      <c r="P115" s="110" t="s">
        <v>28</v>
      </c>
      <c r="Q115" s="110" t="s">
        <v>28</v>
      </c>
      <c r="R115" s="121"/>
      <c r="S115" s="110"/>
      <c r="T115" s="110"/>
      <c r="U115" s="110"/>
      <c r="V115" s="110"/>
      <c r="W115" s="110" t="s">
        <v>28</v>
      </c>
      <c r="X115" s="110" t="s">
        <v>28</v>
      </c>
      <c r="Y115" s="121"/>
      <c r="Z115" s="110"/>
      <c r="AA115" s="110"/>
      <c r="AB115" s="110"/>
      <c r="AC115" s="110"/>
      <c r="AD115" s="110" t="s">
        <v>28</v>
      </c>
      <c r="AE115" s="110"/>
      <c r="AF115" s="110"/>
      <c r="AG115" s="117"/>
      <c r="AH115" s="32" t="s">
        <v>4</v>
      </c>
      <c r="AI115" s="33">
        <f>+AI114/AI111</f>
        <v>0.2857142857142857</v>
      </c>
    </row>
    <row r="116" spans="2:36" s="26" customFormat="1" x14ac:dyDescent="0.2">
      <c r="B116" s="114"/>
      <c r="C116" s="116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8"/>
      <c r="AH116" s="34" t="s">
        <v>13</v>
      </c>
      <c r="AI116" s="35" t="str">
        <f>IF(7&gt;AI111,"対象外",IF(AI114&gt;=AI109,"OK","NG"))</f>
        <v>OK</v>
      </c>
      <c r="AJ116" s="30" t="str">
        <f>IF(AI116="対象外","←７日間に満たない期間は達成判定の対象外",IF(AI116="NG","←月単位未達成","←月単位達成"))</f>
        <v>←月単位達成</v>
      </c>
    </row>
    <row r="117" spans="2:36" hidden="1" x14ac:dyDescent="0.2">
      <c r="B117" s="15"/>
      <c r="C117" s="46">
        <f t="shared" ref="C117:AG117" si="39">IF(AND(DAY(C109)&gt;=22,DAY(C109)&lt;=28,C110="土"),1,0)</f>
        <v>0</v>
      </c>
      <c r="D117" s="46">
        <f t="shared" si="39"/>
        <v>0</v>
      </c>
      <c r="E117" s="46">
        <f t="shared" si="39"/>
        <v>0</v>
      </c>
      <c r="F117" s="46">
        <f t="shared" si="39"/>
        <v>0</v>
      </c>
      <c r="G117" s="46">
        <f t="shared" si="39"/>
        <v>0</v>
      </c>
      <c r="H117" s="46">
        <f t="shared" si="39"/>
        <v>0</v>
      </c>
      <c r="I117" s="46">
        <f t="shared" si="39"/>
        <v>0</v>
      </c>
      <c r="J117" s="46">
        <f t="shared" si="39"/>
        <v>0</v>
      </c>
      <c r="K117" s="46">
        <f t="shared" si="39"/>
        <v>0</v>
      </c>
      <c r="L117" s="46">
        <f t="shared" si="39"/>
        <v>0</v>
      </c>
      <c r="M117" s="46">
        <f t="shared" si="39"/>
        <v>0</v>
      </c>
      <c r="N117" s="46">
        <f t="shared" si="39"/>
        <v>0</v>
      </c>
      <c r="O117" s="46">
        <f t="shared" si="39"/>
        <v>0</v>
      </c>
      <c r="P117" s="46">
        <f t="shared" si="39"/>
        <v>0</v>
      </c>
      <c r="Q117" s="46">
        <f t="shared" si="39"/>
        <v>0</v>
      </c>
      <c r="R117" s="46">
        <f t="shared" si="39"/>
        <v>0</v>
      </c>
      <c r="S117" s="46">
        <f t="shared" si="39"/>
        <v>0</v>
      </c>
      <c r="T117" s="46">
        <f t="shared" si="39"/>
        <v>0</v>
      </c>
      <c r="U117" s="46">
        <f t="shared" si="39"/>
        <v>0</v>
      </c>
      <c r="V117" s="46">
        <f t="shared" si="39"/>
        <v>0</v>
      </c>
      <c r="W117" s="46">
        <f t="shared" si="39"/>
        <v>0</v>
      </c>
      <c r="X117" s="46">
        <f t="shared" si="39"/>
        <v>0</v>
      </c>
      <c r="Y117" s="46">
        <f t="shared" si="39"/>
        <v>0</v>
      </c>
      <c r="Z117" s="46">
        <f t="shared" si="39"/>
        <v>0</v>
      </c>
      <c r="AA117" s="46">
        <f t="shared" si="39"/>
        <v>0</v>
      </c>
      <c r="AB117" s="46">
        <f t="shared" si="39"/>
        <v>0</v>
      </c>
      <c r="AC117" s="46">
        <f t="shared" si="39"/>
        <v>0</v>
      </c>
      <c r="AD117" s="46">
        <f t="shared" si="39"/>
        <v>1</v>
      </c>
      <c r="AE117" s="46" t="e">
        <f t="shared" si="39"/>
        <v>#VALUE!</v>
      </c>
      <c r="AF117" s="46" t="e">
        <f t="shared" si="39"/>
        <v>#VALUE!</v>
      </c>
      <c r="AG117" s="46" t="e">
        <f t="shared" si="39"/>
        <v>#VALUE!</v>
      </c>
      <c r="AH117" s="47" t="s">
        <v>21</v>
      </c>
      <c r="AI117" s="48">
        <f>_xlfn.AGGREGATE(9,6,C117:AG117)</f>
        <v>1</v>
      </c>
      <c r="AJ117" s="30"/>
    </row>
    <row r="118" spans="2:36" hidden="1" x14ac:dyDescent="0.2">
      <c r="B118" s="15"/>
      <c r="C118" s="49">
        <f t="shared" ref="C118:AG118" si="40">IF(AND(DAY(C109)&gt;=22,DAY(C109)&lt;=28,C110="土",OR(C115="休",C115="雨")),1,0)</f>
        <v>0</v>
      </c>
      <c r="D118" s="49">
        <f t="shared" si="40"/>
        <v>0</v>
      </c>
      <c r="E118" s="49">
        <f t="shared" si="40"/>
        <v>0</v>
      </c>
      <c r="F118" s="49">
        <f t="shared" si="40"/>
        <v>0</v>
      </c>
      <c r="G118" s="49">
        <f t="shared" si="40"/>
        <v>0</v>
      </c>
      <c r="H118" s="49">
        <f t="shared" si="40"/>
        <v>0</v>
      </c>
      <c r="I118" s="49">
        <f t="shared" si="40"/>
        <v>0</v>
      </c>
      <c r="J118" s="49">
        <f t="shared" si="40"/>
        <v>0</v>
      </c>
      <c r="K118" s="49">
        <f t="shared" si="40"/>
        <v>0</v>
      </c>
      <c r="L118" s="49">
        <f t="shared" si="40"/>
        <v>0</v>
      </c>
      <c r="M118" s="49">
        <f t="shared" si="40"/>
        <v>0</v>
      </c>
      <c r="N118" s="49">
        <f t="shared" si="40"/>
        <v>0</v>
      </c>
      <c r="O118" s="49">
        <f t="shared" si="40"/>
        <v>0</v>
      </c>
      <c r="P118" s="49">
        <f t="shared" si="40"/>
        <v>0</v>
      </c>
      <c r="Q118" s="49">
        <f t="shared" si="40"/>
        <v>0</v>
      </c>
      <c r="R118" s="49">
        <f t="shared" si="40"/>
        <v>0</v>
      </c>
      <c r="S118" s="49">
        <f t="shared" si="40"/>
        <v>0</v>
      </c>
      <c r="T118" s="49">
        <f t="shared" si="40"/>
        <v>0</v>
      </c>
      <c r="U118" s="49">
        <f t="shared" si="40"/>
        <v>0</v>
      </c>
      <c r="V118" s="49">
        <f t="shared" si="40"/>
        <v>0</v>
      </c>
      <c r="W118" s="49">
        <f t="shared" si="40"/>
        <v>0</v>
      </c>
      <c r="X118" s="49">
        <f t="shared" si="40"/>
        <v>0</v>
      </c>
      <c r="Y118" s="49">
        <f t="shared" si="40"/>
        <v>0</v>
      </c>
      <c r="Z118" s="49">
        <f t="shared" si="40"/>
        <v>0</v>
      </c>
      <c r="AA118" s="49">
        <f t="shared" si="40"/>
        <v>0</v>
      </c>
      <c r="AB118" s="49">
        <f t="shared" si="40"/>
        <v>0</v>
      </c>
      <c r="AC118" s="49">
        <f t="shared" si="40"/>
        <v>0</v>
      </c>
      <c r="AD118" s="49">
        <f t="shared" si="40"/>
        <v>1</v>
      </c>
      <c r="AE118" s="49" t="e">
        <f t="shared" si="40"/>
        <v>#VALUE!</v>
      </c>
      <c r="AF118" s="49" t="e">
        <f t="shared" si="40"/>
        <v>#VALUE!</v>
      </c>
      <c r="AG118" s="49" t="e">
        <f t="shared" si="40"/>
        <v>#VALUE!</v>
      </c>
      <c r="AH118" s="50" t="s">
        <v>22</v>
      </c>
      <c r="AI118" s="48">
        <f>_xlfn.AGGREGATE(9,6,C118:AG118)</f>
        <v>1</v>
      </c>
      <c r="AJ118" s="30"/>
    </row>
    <row r="119" spans="2:36" s="26" customFormat="1" x14ac:dyDescent="0.2"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I119" s="41"/>
    </row>
    <row r="120" spans="2:36" hidden="1" x14ac:dyDescent="0.2">
      <c r="C120" s="2">
        <f>YEAR(C123)</f>
        <v>2026</v>
      </c>
      <c r="D120" s="2">
        <f>MONTH(C123)</f>
        <v>3</v>
      </c>
    </row>
    <row r="121" spans="2:36" x14ac:dyDescent="0.2">
      <c r="B121" s="6" t="s">
        <v>14</v>
      </c>
      <c r="C121" s="119">
        <f>C123</f>
        <v>46082</v>
      </c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4"/>
    </row>
    <row r="122" spans="2:36" hidden="1" x14ac:dyDescent="0.2">
      <c r="B122" s="36"/>
      <c r="C122" s="22">
        <f>DATE($C120,$D120,1)</f>
        <v>46082</v>
      </c>
      <c r="D122" s="22">
        <f t="shared" ref="D122:AG122" si="41">C122+1</f>
        <v>46083</v>
      </c>
      <c r="E122" s="22">
        <f t="shared" si="41"/>
        <v>46084</v>
      </c>
      <c r="F122" s="22">
        <f t="shared" si="41"/>
        <v>46085</v>
      </c>
      <c r="G122" s="22">
        <f t="shared" si="41"/>
        <v>46086</v>
      </c>
      <c r="H122" s="22">
        <f t="shared" si="41"/>
        <v>46087</v>
      </c>
      <c r="I122" s="22">
        <f t="shared" si="41"/>
        <v>46088</v>
      </c>
      <c r="J122" s="22">
        <f t="shared" si="41"/>
        <v>46089</v>
      </c>
      <c r="K122" s="22">
        <f t="shared" si="41"/>
        <v>46090</v>
      </c>
      <c r="L122" s="22">
        <f t="shared" si="41"/>
        <v>46091</v>
      </c>
      <c r="M122" s="22">
        <f t="shared" si="41"/>
        <v>46092</v>
      </c>
      <c r="N122" s="22">
        <f t="shared" si="41"/>
        <v>46093</v>
      </c>
      <c r="O122" s="22">
        <f t="shared" si="41"/>
        <v>46094</v>
      </c>
      <c r="P122" s="22">
        <f t="shared" si="41"/>
        <v>46095</v>
      </c>
      <c r="Q122" s="22">
        <f t="shared" si="41"/>
        <v>46096</v>
      </c>
      <c r="R122" s="22">
        <f t="shared" si="41"/>
        <v>46097</v>
      </c>
      <c r="S122" s="22">
        <f t="shared" si="41"/>
        <v>46098</v>
      </c>
      <c r="T122" s="22">
        <f t="shared" si="41"/>
        <v>46099</v>
      </c>
      <c r="U122" s="22">
        <f t="shared" si="41"/>
        <v>46100</v>
      </c>
      <c r="V122" s="22">
        <f t="shared" si="41"/>
        <v>46101</v>
      </c>
      <c r="W122" s="22">
        <f t="shared" si="41"/>
        <v>46102</v>
      </c>
      <c r="X122" s="22">
        <f t="shared" si="41"/>
        <v>46103</v>
      </c>
      <c r="Y122" s="22">
        <f t="shared" si="41"/>
        <v>46104</v>
      </c>
      <c r="Z122" s="22">
        <f t="shared" si="41"/>
        <v>46105</v>
      </c>
      <c r="AA122" s="22">
        <f t="shared" si="41"/>
        <v>46106</v>
      </c>
      <c r="AB122" s="22">
        <f t="shared" si="41"/>
        <v>46107</v>
      </c>
      <c r="AC122" s="22">
        <f t="shared" si="41"/>
        <v>46108</v>
      </c>
      <c r="AD122" s="22">
        <f t="shared" si="41"/>
        <v>46109</v>
      </c>
      <c r="AE122" s="22">
        <f t="shared" si="41"/>
        <v>46110</v>
      </c>
      <c r="AF122" s="22">
        <f t="shared" si="41"/>
        <v>46111</v>
      </c>
      <c r="AG122" s="22">
        <f t="shared" si="41"/>
        <v>46112</v>
      </c>
      <c r="AH122" s="37"/>
      <c r="AI122" s="38"/>
    </row>
    <row r="123" spans="2:36" x14ac:dyDescent="0.2">
      <c r="B123" s="20" t="s">
        <v>15</v>
      </c>
      <c r="C123" s="39">
        <f>IF(EDATE(C108,1)&gt;$G$6,"",EDATE(C108,1))</f>
        <v>46082</v>
      </c>
      <c r="D123" s="22">
        <f t="shared" ref="D123:AG123" si="42">IF(D122&gt;$G$6,"",IF(C123=EOMONTH(DATE($C120,$D120,1),0),"",IF(C123="","",C123+1)))</f>
        <v>46083</v>
      </c>
      <c r="E123" s="22">
        <f t="shared" si="42"/>
        <v>46084</v>
      </c>
      <c r="F123" s="22">
        <f t="shared" si="42"/>
        <v>46085</v>
      </c>
      <c r="G123" s="22">
        <f t="shared" si="42"/>
        <v>46086</v>
      </c>
      <c r="H123" s="22">
        <f t="shared" si="42"/>
        <v>46087</v>
      </c>
      <c r="I123" s="22">
        <f t="shared" si="42"/>
        <v>46088</v>
      </c>
      <c r="J123" s="22">
        <f t="shared" si="42"/>
        <v>46089</v>
      </c>
      <c r="K123" s="22">
        <f t="shared" si="42"/>
        <v>46090</v>
      </c>
      <c r="L123" s="22">
        <f t="shared" si="42"/>
        <v>46091</v>
      </c>
      <c r="M123" s="22" t="str">
        <f t="shared" si="42"/>
        <v/>
      </c>
      <c r="N123" s="22" t="str">
        <f t="shared" si="42"/>
        <v/>
      </c>
      <c r="O123" s="22" t="str">
        <f t="shared" si="42"/>
        <v/>
      </c>
      <c r="P123" s="22" t="str">
        <f t="shared" si="42"/>
        <v/>
      </c>
      <c r="Q123" s="22" t="str">
        <f t="shared" si="42"/>
        <v/>
      </c>
      <c r="R123" s="22" t="str">
        <f t="shared" si="42"/>
        <v/>
      </c>
      <c r="S123" s="22" t="str">
        <f t="shared" si="42"/>
        <v/>
      </c>
      <c r="T123" s="22" t="str">
        <f t="shared" si="42"/>
        <v/>
      </c>
      <c r="U123" s="22" t="str">
        <f t="shared" si="42"/>
        <v/>
      </c>
      <c r="V123" s="22" t="str">
        <f t="shared" si="42"/>
        <v/>
      </c>
      <c r="W123" s="22" t="str">
        <f t="shared" si="42"/>
        <v/>
      </c>
      <c r="X123" s="22" t="str">
        <f t="shared" si="42"/>
        <v/>
      </c>
      <c r="Y123" s="22" t="str">
        <f t="shared" si="42"/>
        <v/>
      </c>
      <c r="Z123" s="22" t="str">
        <f t="shared" si="42"/>
        <v/>
      </c>
      <c r="AA123" s="22" t="str">
        <f t="shared" si="42"/>
        <v/>
      </c>
      <c r="AB123" s="22" t="str">
        <f t="shared" si="42"/>
        <v/>
      </c>
      <c r="AC123" s="22" t="str">
        <f t="shared" si="42"/>
        <v/>
      </c>
      <c r="AD123" s="22" t="str">
        <f t="shared" si="42"/>
        <v/>
      </c>
      <c r="AE123" s="22" t="str">
        <f t="shared" si="42"/>
        <v/>
      </c>
      <c r="AF123" s="22" t="str">
        <f t="shared" si="42"/>
        <v/>
      </c>
      <c r="AG123" s="22" t="str">
        <f t="shared" si="42"/>
        <v/>
      </c>
      <c r="AH123" s="23" t="s">
        <v>16</v>
      </c>
      <c r="AI123" s="24">
        <f>+COUNTIFS(C124:AG124,"土",C125:AG125,"")+COUNTIFS(C124:AG124,"日",C125:AG125,"")</f>
        <v>3</v>
      </c>
    </row>
    <row r="124" spans="2:36" s="26" customFormat="1" x14ac:dyDescent="0.2">
      <c r="B124" s="40" t="s">
        <v>5</v>
      </c>
      <c r="C124" s="51" t="str">
        <f>IFERROR(TEXT(WEEKDAY(+C123),"aaa"),"")</f>
        <v>日</v>
      </c>
      <c r="D124" s="51" t="str">
        <f t="shared" ref="D124:AG124" si="43">IFERROR(TEXT(WEEKDAY(+D123),"aaa"),"")</f>
        <v>月</v>
      </c>
      <c r="E124" s="51" t="str">
        <f t="shared" si="43"/>
        <v>火</v>
      </c>
      <c r="F124" s="51" t="str">
        <f t="shared" si="43"/>
        <v>水</v>
      </c>
      <c r="G124" s="51" t="str">
        <f t="shared" si="43"/>
        <v>木</v>
      </c>
      <c r="H124" s="51" t="str">
        <f t="shared" si="43"/>
        <v>金</v>
      </c>
      <c r="I124" s="51" t="str">
        <f t="shared" si="43"/>
        <v>土</v>
      </c>
      <c r="J124" s="51" t="str">
        <f t="shared" si="43"/>
        <v>日</v>
      </c>
      <c r="K124" s="51" t="str">
        <f t="shared" si="43"/>
        <v>月</v>
      </c>
      <c r="L124" s="51" t="str">
        <f t="shared" si="43"/>
        <v>火</v>
      </c>
      <c r="M124" s="51" t="str">
        <f t="shared" si="43"/>
        <v/>
      </c>
      <c r="N124" s="51" t="str">
        <f t="shared" si="43"/>
        <v/>
      </c>
      <c r="O124" s="51" t="str">
        <f t="shared" si="43"/>
        <v/>
      </c>
      <c r="P124" s="51" t="str">
        <f t="shared" si="43"/>
        <v/>
      </c>
      <c r="Q124" s="51" t="str">
        <f t="shared" si="43"/>
        <v/>
      </c>
      <c r="R124" s="51" t="str">
        <f t="shared" si="43"/>
        <v/>
      </c>
      <c r="S124" s="51" t="str">
        <f t="shared" si="43"/>
        <v/>
      </c>
      <c r="T124" s="51" t="str">
        <f t="shared" si="43"/>
        <v/>
      </c>
      <c r="U124" s="51" t="str">
        <f t="shared" si="43"/>
        <v/>
      </c>
      <c r="V124" s="51" t="str">
        <f t="shared" si="43"/>
        <v/>
      </c>
      <c r="W124" s="51" t="str">
        <f t="shared" si="43"/>
        <v/>
      </c>
      <c r="X124" s="51" t="str">
        <f t="shared" si="43"/>
        <v/>
      </c>
      <c r="Y124" s="51" t="str">
        <f t="shared" si="43"/>
        <v/>
      </c>
      <c r="Z124" s="51" t="str">
        <f t="shared" si="43"/>
        <v/>
      </c>
      <c r="AA124" s="51" t="str">
        <f t="shared" si="43"/>
        <v/>
      </c>
      <c r="AB124" s="51" t="str">
        <f t="shared" si="43"/>
        <v/>
      </c>
      <c r="AC124" s="51" t="str">
        <f t="shared" si="43"/>
        <v/>
      </c>
      <c r="AD124" s="51" t="str">
        <f t="shared" si="43"/>
        <v/>
      </c>
      <c r="AE124" s="51" t="str">
        <f t="shared" si="43"/>
        <v/>
      </c>
      <c r="AF124" s="51" t="str">
        <f t="shared" si="43"/>
        <v/>
      </c>
      <c r="AG124" s="51" t="str">
        <f t="shared" si="43"/>
        <v/>
      </c>
      <c r="AH124" s="23" t="s">
        <v>20</v>
      </c>
      <c r="AI124" s="24">
        <f>+COUNTIF(C125:AG125,"夏休")+COUNTIF(C125:AG125,"冬休")+COUNTIF(C125:AG125,"中止")</f>
        <v>0</v>
      </c>
    </row>
    <row r="125" spans="2:36" s="26" customFormat="1" ht="13.5" customHeight="1" x14ac:dyDescent="0.2">
      <c r="B125" s="75" t="s">
        <v>19</v>
      </c>
      <c r="C125" s="77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107"/>
      <c r="AH125" s="27" t="s">
        <v>2</v>
      </c>
      <c r="AI125" s="28">
        <f>COUNT(C123:AG123)-AI124</f>
        <v>10</v>
      </c>
    </row>
    <row r="126" spans="2:36" s="26" customFormat="1" ht="13.5" customHeight="1" x14ac:dyDescent="0.2">
      <c r="B126" s="76"/>
      <c r="C126" s="77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107"/>
      <c r="AH126" s="27" t="s">
        <v>6</v>
      </c>
      <c r="AI126" s="29">
        <f>+COUNTIF(C127:AG128,"休")</f>
        <v>3</v>
      </c>
      <c r="AJ126" s="30" t="str">
        <f>IF(AI127&gt;0.285,"",IF(AI126&lt;AI123,"←計画日数が足りません",""))</f>
        <v/>
      </c>
    </row>
    <row r="127" spans="2:36" s="26" customFormat="1" ht="13.5" customHeight="1" x14ac:dyDescent="0.2">
      <c r="B127" s="108" t="s">
        <v>0</v>
      </c>
      <c r="C127" s="106" t="s">
        <v>28</v>
      </c>
      <c r="D127" s="106"/>
      <c r="E127" s="106"/>
      <c r="F127" s="106"/>
      <c r="G127" s="106"/>
      <c r="H127" s="106"/>
      <c r="I127" s="110" t="s">
        <v>28</v>
      </c>
      <c r="J127" s="106" t="s">
        <v>28</v>
      </c>
      <c r="K127" s="106"/>
      <c r="L127" s="106"/>
      <c r="M127" s="106"/>
      <c r="N127" s="106"/>
      <c r="O127" s="106"/>
      <c r="P127" s="110"/>
      <c r="Q127" s="106"/>
      <c r="R127" s="106"/>
      <c r="S127" s="106"/>
      <c r="T127" s="106"/>
      <c r="U127" s="106"/>
      <c r="V127" s="106"/>
      <c r="W127" s="110"/>
      <c r="X127" s="106"/>
      <c r="Y127" s="106"/>
      <c r="Z127" s="106"/>
      <c r="AA127" s="106"/>
      <c r="AB127" s="106"/>
      <c r="AC127" s="106"/>
      <c r="AD127" s="110"/>
      <c r="AE127" s="106"/>
      <c r="AF127" s="106"/>
      <c r="AG127" s="112"/>
      <c r="AH127" s="27" t="s">
        <v>8</v>
      </c>
      <c r="AI127" s="31">
        <f>+AI126/AI125</f>
        <v>0.3</v>
      </c>
    </row>
    <row r="128" spans="2:36" s="26" customFormat="1" x14ac:dyDescent="0.2">
      <c r="B128" s="108"/>
      <c r="C128" s="106"/>
      <c r="D128" s="106"/>
      <c r="E128" s="106"/>
      <c r="F128" s="106"/>
      <c r="G128" s="106"/>
      <c r="H128" s="106"/>
      <c r="I128" s="110"/>
      <c r="J128" s="106"/>
      <c r="K128" s="106"/>
      <c r="L128" s="106"/>
      <c r="M128" s="106"/>
      <c r="N128" s="106"/>
      <c r="O128" s="106"/>
      <c r="P128" s="110"/>
      <c r="Q128" s="106"/>
      <c r="R128" s="106"/>
      <c r="S128" s="106"/>
      <c r="T128" s="106"/>
      <c r="U128" s="106"/>
      <c r="V128" s="106"/>
      <c r="W128" s="110"/>
      <c r="X128" s="106"/>
      <c r="Y128" s="106"/>
      <c r="Z128" s="106"/>
      <c r="AA128" s="106"/>
      <c r="AB128" s="106"/>
      <c r="AC128" s="106"/>
      <c r="AD128" s="110"/>
      <c r="AE128" s="106"/>
      <c r="AF128" s="106"/>
      <c r="AG128" s="112"/>
      <c r="AH128" s="27" t="s">
        <v>9</v>
      </c>
      <c r="AI128" s="29">
        <f>+COUNTA(C129:AG130)</f>
        <v>3</v>
      </c>
    </row>
    <row r="129" spans="2:36" s="26" customFormat="1" x14ac:dyDescent="0.2">
      <c r="B129" s="113" t="s">
        <v>7</v>
      </c>
      <c r="C129" s="110" t="s">
        <v>28</v>
      </c>
      <c r="D129" s="110"/>
      <c r="E129" s="110"/>
      <c r="F129" s="110"/>
      <c r="G129" s="110"/>
      <c r="H129" s="110"/>
      <c r="I129" s="121" t="s">
        <v>28</v>
      </c>
      <c r="J129" s="110" t="s">
        <v>28</v>
      </c>
      <c r="K129" s="110"/>
      <c r="L129" s="110"/>
      <c r="M129" s="110"/>
      <c r="N129" s="110"/>
      <c r="O129" s="110"/>
      <c r="P129" s="121"/>
      <c r="Q129" s="110"/>
      <c r="R129" s="110"/>
      <c r="S129" s="110"/>
      <c r="T129" s="110"/>
      <c r="U129" s="110"/>
      <c r="V129" s="110"/>
      <c r="W129" s="121"/>
      <c r="X129" s="110"/>
      <c r="Y129" s="110"/>
      <c r="Z129" s="110"/>
      <c r="AA129" s="110"/>
      <c r="AB129" s="110"/>
      <c r="AC129" s="110"/>
      <c r="AD129" s="121"/>
      <c r="AE129" s="110"/>
      <c r="AF129" s="110"/>
      <c r="AG129" s="117"/>
      <c r="AH129" s="32" t="s">
        <v>4</v>
      </c>
      <c r="AI129" s="33">
        <f>+AI128/AI125</f>
        <v>0.3</v>
      </c>
    </row>
    <row r="130" spans="2:36" s="26" customFormat="1" x14ac:dyDescent="0.2">
      <c r="B130" s="114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  <c r="AG130" s="118"/>
      <c r="AH130" s="34" t="s">
        <v>13</v>
      </c>
      <c r="AI130" s="35" t="str">
        <f>IF(7&gt;AI125,"対象外",IF(AI128&gt;=AI123,"OK","NG"))</f>
        <v>OK</v>
      </c>
      <c r="AJ130" s="30" t="str">
        <f>IF(AI130="対象外","←７日間に満たない期間は達成判定の対象外",IF(AI130="NG","←月単位未達成","←月単位達成"))</f>
        <v>←月単位達成</v>
      </c>
    </row>
    <row r="131" spans="2:36" hidden="1" x14ac:dyDescent="0.2">
      <c r="B131" s="15"/>
      <c r="C131" s="46">
        <f t="shared" ref="C131:AG131" si="44">IF(AND(DAY(C123)&gt;=22,DAY(C123)&lt;=28,C124="土"),1,0)</f>
        <v>0</v>
      </c>
      <c r="D131" s="46">
        <f t="shared" si="44"/>
        <v>0</v>
      </c>
      <c r="E131" s="46">
        <f t="shared" si="44"/>
        <v>0</v>
      </c>
      <c r="F131" s="46">
        <f t="shared" si="44"/>
        <v>0</v>
      </c>
      <c r="G131" s="46">
        <f t="shared" si="44"/>
        <v>0</v>
      </c>
      <c r="H131" s="46">
        <f t="shared" si="44"/>
        <v>0</v>
      </c>
      <c r="I131" s="46">
        <f t="shared" si="44"/>
        <v>0</v>
      </c>
      <c r="J131" s="46">
        <f t="shared" si="44"/>
        <v>0</v>
      </c>
      <c r="K131" s="46">
        <f t="shared" si="44"/>
        <v>0</v>
      </c>
      <c r="L131" s="46">
        <f t="shared" si="44"/>
        <v>0</v>
      </c>
      <c r="M131" s="46" t="e">
        <f t="shared" si="44"/>
        <v>#VALUE!</v>
      </c>
      <c r="N131" s="46" t="e">
        <f t="shared" si="44"/>
        <v>#VALUE!</v>
      </c>
      <c r="O131" s="46" t="e">
        <f t="shared" si="44"/>
        <v>#VALUE!</v>
      </c>
      <c r="P131" s="46" t="e">
        <f t="shared" si="44"/>
        <v>#VALUE!</v>
      </c>
      <c r="Q131" s="46" t="e">
        <f t="shared" si="44"/>
        <v>#VALUE!</v>
      </c>
      <c r="R131" s="46" t="e">
        <f t="shared" si="44"/>
        <v>#VALUE!</v>
      </c>
      <c r="S131" s="46" t="e">
        <f t="shared" si="44"/>
        <v>#VALUE!</v>
      </c>
      <c r="T131" s="46" t="e">
        <f t="shared" si="44"/>
        <v>#VALUE!</v>
      </c>
      <c r="U131" s="46" t="e">
        <f t="shared" si="44"/>
        <v>#VALUE!</v>
      </c>
      <c r="V131" s="46" t="e">
        <f t="shared" si="44"/>
        <v>#VALUE!</v>
      </c>
      <c r="W131" s="46" t="e">
        <f t="shared" si="44"/>
        <v>#VALUE!</v>
      </c>
      <c r="X131" s="46" t="e">
        <f t="shared" si="44"/>
        <v>#VALUE!</v>
      </c>
      <c r="Y131" s="46" t="e">
        <f t="shared" si="44"/>
        <v>#VALUE!</v>
      </c>
      <c r="Z131" s="46" t="e">
        <f t="shared" si="44"/>
        <v>#VALUE!</v>
      </c>
      <c r="AA131" s="46" t="e">
        <f t="shared" si="44"/>
        <v>#VALUE!</v>
      </c>
      <c r="AB131" s="46" t="e">
        <f t="shared" si="44"/>
        <v>#VALUE!</v>
      </c>
      <c r="AC131" s="46" t="e">
        <f t="shared" si="44"/>
        <v>#VALUE!</v>
      </c>
      <c r="AD131" s="46" t="e">
        <f t="shared" si="44"/>
        <v>#VALUE!</v>
      </c>
      <c r="AE131" s="46" t="e">
        <f t="shared" si="44"/>
        <v>#VALUE!</v>
      </c>
      <c r="AF131" s="46" t="e">
        <f t="shared" si="44"/>
        <v>#VALUE!</v>
      </c>
      <c r="AG131" s="46" t="e">
        <f t="shared" si="44"/>
        <v>#VALUE!</v>
      </c>
      <c r="AH131" s="47" t="s">
        <v>21</v>
      </c>
      <c r="AI131" s="48">
        <f>_xlfn.AGGREGATE(9,6,C131:AG131)</f>
        <v>0</v>
      </c>
      <c r="AJ131" s="30"/>
    </row>
    <row r="132" spans="2:36" hidden="1" x14ac:dyDescent="0.2">
      <c r="B132" s="15"/>
      <c r="C132" s="49">
        <f t="shared" ref="C132:AG132" si="45">IF(AND(DAY(C123)&gt;=22,DAY(C123)&lt;=28,C124="土",OR(C129="休",C129="雨")),1,0)</f>
        <v>0</v>
      </c>
      <c r="D132" s="49">
        <f t="shared" si="45"/>
        <v>0</v>
      </c>
      <c r="E132" s="49">
        <f t="shared" si="45"/>
        <v>0</v>
      </c>
      <c r="F132" s="49">
        <f t="shared" si="45"/>
        <v>0</v>
      </c>
      <c r="G132" s="49">
        <f t="shared" si="45"/>
        <v>0</v>
      </c>
      <c r="H132" s="49">
        <f t="shared" si="45"/>
        <v>0</v>
      </c>
      <c r="I132" s="49">
        <f t="shared" si="45"/>
        <v>0</v>
      </c>
      <c r="J132" s="49">
        <f t="shared" si="45"/>
        <v>0</v>
      </c>
      <c r="K132" s="49">
        <f t="shared" si="45"/>
        <v>0</v>
      </c>
      <c r="L132" s="49">
        <f t="shared" si="45"/>
        <v>0</v>
      </c>
      <c r="M132" s="49" t="e">
        <f t="shared" si="45"/>
        <v>#VALUE!</v>
      </c>
      <c r="N132" s="49" t="e">
        <f t="shared" si="45"/>
        <v>#VALUE!</v>
      </c>
      <c r="O132" s="49" t="e">
        <f t="shared" si="45"/>
        <v>#VALUE!</v>
      </c>
      <c r="P132" s="49" t="e">
        <f t="shared" si="45"/>
        <v>#VALUE!</v>
      </c>
      <c r="Q132" s="49" t="e">
        <f t="shared" si="45"/>
        <v>#VALUE!</v>
      </c>
      <c r="R132" s="49" t="e">
        <f t="shared" si="45"/>
        <v>#VALUE!</v>
      </c>
      <c r="S132" s="49" t="e">
        <f t="shared" si="45"/>
        <v>#VALUE!</v>
      </c>
      <c r="T132" s="49" t="e">
        <f t="shared" si="45"/>
        <v>#VALUE!</v>
      </c>
      <c r="U132" s="49" t="e">
        <f t="shared" si="45"/>
        <v>#VALUE!</v>
      </c>
      <c r="V132" s="49" t="e">
        <f t="shared" si="45"/>
        <v>#VALUE!</v>
      </c>
      <c r="W132" s="49" t="e">
        <f t="shared" si="45"/>
        <v>#VALUE!</v>
      </c>
      <c r="X132" s="49" t="e">
        <f t="shared" si="45"/>
        <v>#VALUE!</v>
      </c>
      <c r="Y132" s="49" t="e">
        <f t="shared" si="45"/>
        <v>#VALUE!</v>
      </c>
      <c r="Z132" s="49" t="e">
        <f t="shared" si="45"/>
        <v>#VALUE!</v>
      </c>
      <c r="AA132" s="49" t="e">
        <f t="shared" si="45"/>
        <v>#VALUE!</v>
      </c>
      <c r="AB132" s="49" t="e">
        <f t="shared" si="45"/>
        <v>#VALUE!</v>
      </c>
      <c r="AC132" s="49" t="e">
        <f t="shared" si="45"/>
        <v>#VALUE!</v>
      </c>
      <c r="AD132" s="49" t="e">
        <f t="shared" si="45"/>
        <v>#VALUE!</v>
      </c>
      <c r="AE132" s="49" t="e">
        <f>IF(AND(DAY(AE123)&gt;=22,DAY(AE123)&lt;=28,AE124="土",OR(AE129="休",AE129="雨")),1,0)</f>
        <v>#VALUE!</v>
      </c>
      <c r="AF132" s="49" t="e">
        <f t="shared" si="45"/>
        <v>#VALUE!</v>
      </c>
      <c r="AG132" s="49" t="e">
        <f t="shared" si="45"/>
        <v>#VALUE!</v>
      </c>
      <c r="AH132" s="50" t="s">
        <v>22</v>
      </c>
      <c r="AI132" s="48">
        <f>_xlfn.AGGREGATE(9,6,C132:AG132)</f>
        <v>0</v>
      </c>
      <c r="AJ132" s="30"/>
    </row>
    <row r="133" spans="2:36" s="26" customFormat="1" x14ac:dyDescent="0.2"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I133" s="41"/>
    </row>
    <row r="134" spans="2:36" hidden="1" x14ac:dyDescent="0.2">
      <c r="C134" s="2" t="e">
        <f>YEAR(C137)</f>
        <v>#VALUE!</v>
      </c>
      <c r="D134" s="2" t="e">
        <f>MONTH(C137)</f>
        <v>#VALUE!</v>
      </c>
    </row>
    <row r="135" spans="2:36" x14ac:dyDescent="0.2">
      <c r="B135" s="6" t="s">
        <v>14</v>
      </c>
      <c r="C135" s="119" t="str">
        <f>C137</f>
        <v/>
      </c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4"/>
    </row>
    <row r="136" spans="2:36" hidden="1" x14ac:dyDescent="0.2">
      <c r="B136" s="36"/>
      <c r="C136" s="22" t="e">
        <f>DATE($C134,$D134,1)</f>
        <v>#VALUE!</v>
      </c>
      <c r="D136" s="22" t="e">
        <f t="shared" ref="D136:AG136" si="46">C136+1</f>
        <v>#VALUE!</v>
      </c>
      <c r="E136" s="22" t="e">
        <f t="shared" si="46"/>
        <v>#VALUE!</v>
      </c>
      <c r="F136" s="22" t="e">
        <f t="shared" si="46"/>
        <v>#VALUE!</v>
      </c>
      <c r="G136" s="22" t="e">
        <f t="shared" si="46"/>
        <v>#VALUE!</v>
      </c>
      <c r="H136" s="22" t="e">
        <f t="shared" si="46"/>
        <v>#VALUE!</v>
      </c>
      <c r="I136" s="22" t="e">
        <f t="shared" si="46"/>
        <v>#VALUE!</v>
      </c>
      <c r="J136" s="22" t="e">
        <f t="shared" si="46"/>
        <v>#VALUE!</v>
      </c>
      <c r="K136" s="22" t="e">
        <f t="shared" si="46"/>
        <v>#VALUE!</v>
      </c>
      <c r="L136" s="22" t="e">
        <f t="shared" si="46"/>
        <v>#VALUE!</v>
      </c>
      <c r="M136" s="22" t="e">
        <f t="shared" si="46"/>
        <v>#VALUE!</v>
      </c>
      <c r="N136" s="22" t="e">
        <f t="shared" si="46"/>
        <v>#VALUE!</v>
      </c>
      <c r="O136" s="22" t="e">
        <f t="shared" si="46"/>
        <v>#VALUE!</v>
      </c>
      <c r="P136" s="22" t="e">
        <f t="shared" si="46"/>
        <v>#VALUE!</v>
      </c>
      <c r="Q136" s="22" t="e">
        <f t="shared" si="46"/>
        <v>#VALUE!</v>
      </c>
      <c r="R136" s="22" t="e">
        <f t="shared" si="46"/>
        <v>#VALUE!</v>
      </c>
      <c r="S136" s="22" t="e">
        <f t="shared" si="46"/>
        <v>#VALUE!</v>
      </c>
      <c r="T136" s="22" t="e">
        <f t="shared" si="46"/>
        <v>#VALUE!</v>
      </c>
      <c r="U136" s="22" t="e">
        <f t="shared" si="46"/>
        <v>#VALUE!</v>
      </c>
      <c r="V136" s="22" t="e">
        <f t="shared" si="46"/>
        <v>#VALUE!</v>
      </c>
      <c r="W136" s="22" t="e">
        <f t="shared" si="46"/>
        <v>#VALUE!</v>
      </c>
      <c r="X136" s="22" t="e">
        <f t="shared" si="46"/>
        <v>#VALUE!</v>
      </c>
      <c r="Y136" s="22" t="e">
        <f t="shared" si="46"/>
        <v>#VALUE!</v>
      </c>
      <c r="Z136" s="22" t="e">
        <f t="shared" si="46"/>
        <v>#VALUE!</v>
      </c>
      <c r="AA136" s="22" t="e">
        <f t="shared" si="46"/>
        <v>#VALUE!</v>
      </c>
      <c r="AB136" s="22" t="e">
        <f t="shared" si="46"/>
        <v>#VALUE!</v>
      </c>
      <c r="AC136" s="22" t="e">
        <f t="shared" si="46"/>
        <v>#VALUE!</v>
      </c>
      <c r="AD136" s="22" t="e">
        <f t="shared" si="46"/>
        <v>#VALUE!</v>
      </c>
      <c r="AE136" s="22" t="e">
        <f t="shared" si="46"/>
        <v>#VALUE!</v>
      </c>
      <c r="AF136" s="22" t="e">
        <f t="shared" si="46"/>
        <v>#VALUE!</v>
      </c>
      <c r="AG136" s="22" t="e">
        <f t="shared" si="46"/>
        <v>#VALUE!</v>
      </c>
      <c r="AH136" s="37"/>
      <c r="AI136" s="38"/>
    </row>
    <row r="137" spans="2:36" x14ac:dyDescent="0.2">
      <c r="B137" s="20" t="s">
        <v>15</v>
      </c>
      <c r="C137" s="39" t="str">
        <f>IF(EDATE(C122,1)&gt;$G$6,"",EDATE(C122,1))</f>
        <v/>
      </c>
      <c r="D137" s="22" t="e">
        <f t="shared" ref="D137:AG137" si="47">IF(D136&gt;$G$6,"",IF(C137=EOMONTH(DATE($C134,$D134,1),0),"",IF(C137="","",C137+1)))</f>
        <v>#VALUE!</v>
      </c>
      <c r="E137" s="22" t="e">
        <f t="shared" si="47"/>
        <v>#VALUE!</v>
      </c>
      <c r="F137" s="22" t="e">
        <f t="shared" si="47"/>
        <v>#VALUE!</v>
      </c>
      <c r="G137" s="22" t="e">
        <f t="shared" si="47"/>
        <v>#VALUE!</v>
      </c>
      <c r="H137" s="22" t="e">
        <f t="shared" si="47"/>
        <v>#VALUE!</v>
      </c>
      <c r="I137" s="22" t="e">
        <f t="shared" si="47"/>
        <v>#VALUE!</v>
      </c>
      <c r="J137" s="22" t="e">
        <f t="shared" si="47"/>
        <v>#VALUE!</v>
      </c>
      <c r="K137" s="22" t="e">
        <f t="shared" si="47"/>
        <v>#VALUE!</v>
      </c>
      <c r="L137" s="22" t="e">
        <f t="shared" si="47"/>
        <v>#VALUE!</v>
      </c>
      <c r="M137" s="22" t="e">
        <f t="shared" si="47"/>
        <v>#VALUE!</v>
      </c>
      <c r="N137" s="22" t="e">
        <f t="shared" si="47"/>
        <v>#VALUE!</v>
      </c>
      <c r="O137" s="22" t="e">
        <f t="shared" si="47"/>
        <v>#VALUE!</v>
      </c>
      <c r="P137" s="22" t="e">
        <f t="shared" si="47"/>
        <v>#VALUE!</v>
      </c>
      <c r="Q137" s="22" t="e">
        <f t="shared" si="47"/>
        <v>#VALUE!</v>
      </c>
      <c r="R137" s="22" t="e">
        <f t="shared" si="47"/>
        <v>#VALUE!</v>
      </c>
      <c r="S137" s="22" t="e">
        <f t="shared" si="47"/>
        <v>#VALUE!</v>
      </c>
      <c r="T137" s="22" t="e">
        <f t="shared" si="47"/>
        <v>#VALUE!</v>
      </c>
      <c r="U137" s="22" t="e">
        <f t="shared" si="47"/>
        <v>#VALUE!</v>
      </c>
      <c r="V137" s="22" t="e">
        <f t="shared" si="47"/>
        <v>#VALUE!</v>
      </c>
      <c r="W137" s="22" t="e">
        <f t="shared" si="47"/>
        <v>#VALUE!</v>
      </c>
      <c r="X137" s="22" t="e">
        <f t="shared" si="47"/>
        <v>#VALUE!</v>
      </c>
      <c r="Y137" s="22" t="e">
        <f t="shared" si="47"/>
        <v>#VALUE!</v>
      </c>
      <c r="Z137" s="22" t="e">
        <f t="shared" si="47"/>
        <v>#VALUE!</v>
      </c>
      <c r="AA137" s="22" t="e">
        <f t="shared" si="47"/>
        <v>#VALUE!</v>
      </c>
      <c r="AB137" s="22" t="e">
        <f t="shared" si="47"/>
        <v>#VALUE!</v>
      </c>
      <c r="AC137" s="22" t="e">
        <f t="shared" si="47"/>
        <v>#VALUE!</v>
      </c>
      <c r="AD137" s="22" t="e">
        <f t="shared" si="47"/>
        <v>#VALUE!</v>
      </c>
      <c r="AE137" s="22" t="e">
        <f t="shared" si="47"/>
        <v>#VALUE!</v>
      </c>
      <c r="AF137" s="22" t="e">
        <f t="shared" si="47"/>
        <v>#VALUE!</v>
      </c>
      <c r="AG137" s="22" t="e">
        <f t="shared" si="47"/>
        <v>#VALUE!</v>
      </c>
      <c r="AH137" s="23" t="s">
        <v>16</v>
      </c>
      <c r="AI137" s="24">
        <f>+COUNTIFS(C138:AG138,"土",C139:AG139,"")+COUNTIFS(C138:AG138,"日",C139:AG139,"")</f>
        <v>0</v>
      </c>
    </row>
    <row r="138" spans="2:36" s="26" customFormat="1" x14ac:dyDescent="0.2">
      <c r="B138" s="40" t="s">
        <v>5</v>
      </c>
      <c r="C138" s="51" t="str">
        <f>IFERROR(TEXT(WEEKDAY(+C137),"aaa"),"")</f>
        <v/>
      </c>
      <c r="D138" s="51" t="str">
        <f t="shared" ref="D138:AG138" si="48">IFERROR(TEXT(WEEKDAY(+D137),"aaa"),"")</f>
        <v/>
      </c>
      <c r="E138" s="51" t="str">
        <f t="shared" si="48"/>
        <v/>
      </c>
      <c r="F138" s="51" t="str">
        <f t="shared" si="48"/>
        <v/>
      </c>
      <c r="G138" s="51" t="str">
        <f t="shared" si="48"/>
        <v/>
      </c>
      <c r="H138" s="51" t="str">
        <f t="shared" si="48"/>
        <v/>
      </c>
      <c r="I138" s="51" t="str">
        <f t="shared" si="48"/>
        <v/>
      </c>
      <c r="J138" s="51" t="str">
        <f t="shared" si="48"/>
        <v/>
      </c>
      <c r="K138" s="51" t="str">
        <f t="shared" si="48"/>
        <v/>
      </c>
      <c r="L138" s="51" t="str">
        <f t="shared" si="48"/>
        <v/>
      </c>
      <c r="M138" s="51" t="str">
        <f t="shared" si="48"/>
        <v/>
      </c>
      <c r="N138" s="51" t="str">
        <f t="shared" si="48"/>
        <v/>
      </c>
      <c r="O138" s="51" t="str">
        <f t="shared" si="48"/>
        <v/>
      </c>
      <c r="P138" s="51" t="str">
        <f t="shared" si="48"/>
        <v/>
      </c>
      <c r="Q138" s="51" t="str">
        <f t="shared" si="48"/>
        <v/>
      </c>
      <c r="R138" s="51" t="str">
        <f t="shared" si="48"/>
        <v/>
      </c>
      <c r="S138" s="51" t="str">
        <f t="shared" si="48"/>
        <v/>
      </c>
      <c r="T138" s="51" t="str">
        <f t="shared" si="48"/>
        <v/>
      </c>
      <c r="U138" s="51" t="str">
        <f t="shared" si="48"/>
        <v/>
      </c>
      <c r="V138" s="51" t="str">
        <f t="shared" si="48"/>
        <v/>
      </c>
      <c r="W138" s="51" t="str">
        <f t="shared" si="48"/>
        <v/>
      </c>
      <c r="X138" s="51" t="str">
        <f t="shared" si="48"/>
        <v/>
      </c>
      <c r="Y138" s="51" t="str">
        <f t="shared" si="48"/>
        <v/>
      </c>
      <c r="Z138" s="51" t="str">
        <f t="shared" si="48"/>
        <v/>
      </c>
      <c r="AA138" s="51" t="str">
        <f t="shared" si="48"/>
        <v/>
      </c>
      <c r="AB138" s="51" t="str">
        <f t="shared" si="48"/>
        <v/>
      </c>
      <c r="AC138" s="51" t="str">
        <f t="shared" si="48"/>
        <v/>
      </c>
      <c r="AD138" s="51" t="str">
        <f t="shared" si="48"/>
        <v/>
      </c>
      <c r="AE138" s="51" t="str">
        <f t="shared" si="48"/>
        <v/>
      </c>
      <c r="AF138" s="51" t="str">
        <f t="shared" si="48"/>
        <v/>
      </c>
      <c r="AG138" s="51" t="str">
        <f t="shared" si="48"/>
        <v/>
      </c>
      <c r="AH138" s="23" t="s">
        <v>20</v>
      </c>
      <c r="AI138" s="24">
        <f>+COUNTIF(C139:AG139,"夏休")+COUNTIF(C139:AG139,"冬休")+COUNTIF(C139:AG139,"中止")</f>
        <v>0</v>
      </c>
    </row>
    <row r="139" spans="2:36" s="26" customFormat="1" ht="13.5" customHeight="1" x14ac:dyDescent="0.2">
      <c r="B139" s="75" t="s">
        <v>19</v>
      </c>
      <c r="C139" s="77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107"/>
      <c r="AH139" s="27" t="s">
        <v>2</v>
      </c>
      <c r="AI139" s="28">
        <f>COUNT(C137:AG137)-AI138</f>
        <v>0</v>
      </c>
    </row>
    <row r="140" spans="2:36" s="26" customFormat="1" ht="13.5" customHeight="1" x14ac:dyDescent="0.2">
      <c r="B140" s="76"/>
      <c r="C140" s="77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107"/>
      <c r="AH140" s="27" t="s">
        <v>6</v>
      </c>
      <c r="AI140" s="29">
        <f>+COUNTIF(C141:AG142,"休")</f>
        <v>0</v>
      </c>
      <c r="AJ140" s="30" t="e">
        <f>IF(AI141&gt;0.285,"",IF(AI140&lt;AI137,"←計画日数が足りません",""))</f>
        <v>#DIV/0!</v>
      </c>
    </row>
    <row r="141" spans="2:36" s="26" customFormat="1" ht="13.5" customHeight="1" x14ac:dyDescent="0.2">
      <c r="B141" s="108" t="s">
        <v>0</v>
      </c>
      <c r="C141" s="109"/>
      <c r="D141" s="106"/>
      <c r="E141" s="106"/>
      <c r="F141" s="110"/>
      <c r="G141" s="106"/>
      <c r="H141" s="106"/>
      <c r="I141" s="106"/>
      <c r="J141" s="106"/>
      <c r="K141" s="106"/>
      <c r="L141" s="106"/>
      <c r="M141" s="110"/>
      <c r="N141" s="106"/>
      <c r="O141" s="106"/>
      <c r="P141" s="106"/>
      <c r="Q141" s="106"/>
      <c r="R141" s="106"/>
      <c r="S141" s="106"/>
      <c r="T141" s="110"/>
      <c r="U141" s="106"/>
      <c r="V141" s="106"/>
      <c r="W141" s="106"/>
      <c r="X141" s="106"/>
      <c r="Y141" s="106"/>
      <c r="Z141" s="106"/>
      <c r="AA141" s="110"/>
      <c r="AB141" s="106"/>
      <c r="AC141" s="106"/>
      <c r="AD141" s="106"/>
      <c r="AE141" s="106"/>
      <c r="AF141" s="106"/>
      <c r="AG141" s="112"/>
      <c r="AH141" s="27" t="s">
        <v>8</v>
      </c>
      <c r="AI141" s="31" t="e">
        <f>+AI140/AI139</f>
        <v>#DIV/0!</v>
      </c>
    </row>
    <row r="142" spans="2:36" s="26" customFormat="1" x14ac:dyDescent="0.2">
      <c r="B142" s="108"/>
      <c r="C142" s="109"/>
      <c r="D142" s="106"/>
      <c r="E142" s="106"/>
      <c r="F142" s="110"/>
      <c r="G142" s="106"/>
      <c r="H142" s="106"/>
      <c r="I142" s="106"/>
      <c r="J142" s="106"/>
      <c r="K142" s="106"/>
      <c r="L142" s="106"/>
      <c r="M142" s="110"/>
      <c r="N142" s="106"/>
      <c r="O142" s="106"/>
      <c r="P142" s="106"/>
      <c r="Q142" s="106"/>
      <c r="R142" s="106"/>
      <c r="S142" s="106"/>
      <c r="T142" s="110"/>
      <c r="U142" s="106"/>
      <c r="V142" s="106"/>
      <c r="W142" s="106"/>
      <c r="X142" s="106"/>
      <c r="Y142" s="106"/>
      <c r="Z142" s="106"/>
      <c r="AA142" s="110"/>
      <c r="AB142" s="106"/>
      <c r="AC142" s="106"/>
      <c r="AD142" s="106"/>
      <c r="AE142" s="106"/>
      <c r="AF142" s="106"/>
      <c r="AG142" s="112"/>
      <c r="AH142" s="27" t="s">
        <v>9</v>
      </c>
      <c r="AI142" s="29">
        <f>+COUNTA(C143:AG144)</f>
        <v>0</v>
      </c>
    </row>
    <row r="143" spans="2:36" s="26" customFormat="1" x14ac:dyDescent="0.2">
      <c r="B143" s="113" t="s">
        <v>7</v>
      </c>
      <c r="C143" s="115"/>
      <c r="D143" s="110"/>
      <c r="E143" s="110"/>
      <c r="F143" s="121"/>
      <c r="G143" s="110"/>
      <c r="H143" s="110"/>
      <c r="I143" s="110"/>
      <c r="J143" s="110"/>
      <c r="K143" s="110"/>
      <c r="L143" s="110"/>
      <c r="M143" s="121"/>
      <c r="N143" s="110"/>
      <c r="O143" s="110"/>
      <c r="P143" s="110"/>
      <c r="Q143" s="110"/>
      <c r="R143" s="110"/>
      <c r="S143" s="110"/>
      <c r="T143" s="121"/>
      <c r="U143" s="110"/>
      <c r="V143" s="110"/>
      <c r="W143" s="110"/>
      <c r="X143" s="110"/>
      <c r="Y143" s="110"/>
      <c r="Z143" s="110"/>
      <c r="AA143" s="121"/>
      <c r="AB143" s="110"/>
      <c r="AC143" s="110"/>
      <c r="AD143" s="110"/>
      <c r="AE143" s="110"/>
      <c r="AF143" s="110"/>
      <c r="AG143" s="117"/>
      <c r="AH143" s="32" t="s">
        <v>4</v>
      </c>
      <c r="AI143" s="33" t="e">
        <f>+AI142/AI139</f>
        <v>#DIV/0!</v>
      </c>
    </row>
    <row r="144" spans="2:36" s="26" customFormat="1" x14ac:dyDescent="0.2">
      <c r="B144" s="114"/>
      <c r="C144" s="116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118"/>
      <c r="AH144" s="34" t="s">
        <v>13</v>
      </c>
      <c r="AI144" s="35" t="str">
        <f>IF(7&gt;AI139,"対象外",IF(AI142&gt;=AI137,"OK","NG"))</f>
        <v>対象外</v>
      </c>
      <c r="AJ144" s="30" t="str">
        <f>IF(AI144="対象外","←７日間に満たない期間は達成判定の対象外",IF(AI144="NG","←月単位未達成","←月単位達成"))</f>
        <v>←７日間に満たない期間は達成判定の対象外</v>
      </c>
    </row>
    <row r="145" spans="2:36" hidden="1" x14ac:dyDescent="0.2">
      <c r="B145" s="15"/>
      <c r="C145" s="46" t="e">
        <f t="shared" ref="C145:AG145" si="49">IF(AND(DAY(C137)&gt;=22,DAY(C137)&lt;=28,C138="土"),1,0)</f>
        <v>#VALUE!</v>
      </c>
      <c r="D145" s="46" t="e">
        <f t="shared" si="49"/>
        <v>#VALUE!</v>
      </c>
      <c r="E145" s="46" t="e">
        <f t="shared" si="49"/>
        <v>#VALUE!</v>
      </c>
      <c r="F145" s="46" t="e">
        <f t="shared" si="49"/>
        <v>#VALUE!</v>
      </c>
      <c r="G145" s="46" t="e">
        <f t="shared" si="49"/>
        <v>#VALUE!</v>
      </c>
      <c r="H145" s="46" t="e">
        <f t="shared" si="49"/>
        <v>#VALUE!</v>
      </c>
      <c r="I145" s="46" t="e">
        <f t="shared" si="49"/>
        <v>#VALUE!</v>
      </c>
      <c r="J145" s="46" t="e">
        <f t="shared" si="49"/>
        <v>#VALUE!</v>
      </c>
      <c r="K145" s="46" t="e">
        <f t="shared" si="49"/>
        <v>#VALUE!</v>
      </c>
      <c r="L145" s="46" t="e">
        <f t="shared" si="49"/>
        <v>#VALUE!</v>
      </c>
      <c r="M145" s="46" t="e">
        <f t="shared" si="49"/>
        <v>#VALUE!</v>
      </c>
      <c r="N145" s="46" t="e">
        <f t="shared" si="49"/>
        <v>#VALUE!</v>
      </c>
      <c r="O145" s="46" t="e">
        <f t="shared" si="49"/>
        <v>#VALUE!</v>
      </c>
      <c r="P145" s="46" t="e">
        <f t="shared" si="49"/>
        <v>#VALUE!</v>
      </c>
      <c r="Q145" s="46" t="e">
        <f t="shared" si="49"/>
        <v>#VALUE!</v>
      </c>
      <c r="R145" s="46" t="e">
        <f t="shared" si="49"/>
        <v>#VALUE!</v>
      </c>
      <c r="S145" s="46" t="e">
        <f t="shared" si="49"/>
        <v>#VALUE!</v>
      </c>
      <c r="T145" s="46" t="e">
        <f t="shared" si="49"/>
        <v>#VALUE!</v>
      </c>
      <c r="U145" s="46" t="e">
        <f t="shared" si="49"/>
        <v>#VALUE!</v>
      </c>
      <c r="V145" s="46" t="e">
        <f t="shared" si="49"/>
        <v>#VALUE!</v>
      </c>
      <c r="W145" s="46" t="e">
        <f t="shared" si="49"/>
        <v>#VALUE!</v>
      </c>
      <c r="X145" s="46" t="e">
        <f t="shared" si="49"/>
        <v>#VALUE!</v>
      </c>
      <c r="Y145" s="46" t="e">
        <f t="shared" si="49"/>
        <v>#VALUE!</v>
      </c>
      <c r="Z145" s="46" t="e">
        <f t="shared" si="49"/>
        <v>#VALUE!</v>
      </c>
      <c r="AA145" s="46" t="e">
        <f t="shared" si="49"/>
        <v>#VALUE!</v>
      </c>
      <c r="AB145" s="46" t="e">
        <f t="shared" si="49"/>
        <v>#VALUE!</v>
      </c>
      <c r="AC145" s="46" t="e">
        <f t="shared" si="49"/>
        <v>#VALUE!</v>
      </c>
      <c r="AD145" s="46" t="e">
        <f t="shared" si="49"/>
        <v>#VALUE!</v>
      </c>
      <c r="AE145" s="46" t="e">
        <f t="shared" si="49"/>
        <v>#VALUE!</v>
      </c>
      <c r="AF145" s="46" t="e">
        <f t="shared" si="49"/>
        <v>#VALUE!</v>
      </c>
      <c r="AG145" s="46" t="e">
        <f t="shared" si="49"/>
        <v>#VALUE!</v>
      </c>
      <c r="AH145" s="47" t="s">
        <v>21</v>
      </c>
      <c r="AI145" s="48">
        <f>_xlfn.AGGREGATE(9,6,C145:AG145)</f>
        <v>0</v>
      </c>
      <c r="AJ145" s="30"/>
    </row>
    <row r="146" spans="2:36" hidden="1" x14ac:dyDescent="0.2">
      <c r="B146" s="15"/>
      <c r="C146" s="49" t="e">
        <f t="shared" ref="C146:AG146" si="50">IF(AND(DAY(C137)&gt;=22,DAY(C137)&lt;=28,C138="土",OR(C143="休",C143="雨")),1,0)</f>
        <v>#VALUE!</v>
      </c>
      <c r="D146" s="49" t="e">
        <f t="shared" si="50"/>
        <v>#VALUE!</v>
      </c>
      <c r="E146" s="49" t="e">
        <f t="shared" si="50"/>
        <v>#VALUE!</v>
      </c>
      <c r="F146" s="49" t="e">
        <f t="shared" si="50"/>
        <v>#VALUE!</v>
      </c>
      <c r="G146" s="49" t="e">
        <f t="shared" si="50"/>
        <v>#VALUE!</v>
      </c>
      <c r="H146" s="49" t="e">
        <f t="shared" si="50"/>
        <v>#VALUE!</v>
      </c>
      <c r="I146" s="49" t="e">
        <f t="shared" si="50"/>
        <v>#VALUE!</v>
      </c>
      <c r="J146" s="49" t="e">
        <f t="shared" si="50"/>
        <v>#VALUE!</v>
      </c>
      <c r="K146" s="49" t="e">
        <f t="shared" si="50"/>
        <v>#VALUE!</v>
      </c>
      <c r="L146" s="49" t="e">
        <f t="shared" si="50"/>
        <v>#VALUE!</v>
      </c>
      <c r="M146" s="49" t="e">
        <f t="shared" si="50"/>
        <v>#VALUE!</v>
      </c>
      <c r="N146" s="49" t="e">
        <f t="shared" si="50"/>
        <v>#VALUE!</v>
      </c>
      <c r="O146" s="49" t="e">
        <f t="shared" si="50"/>
        <v>#VALUE!</v>
      </c>
      <c r="P146" s="49" t="e">
        <f t="shared" si="50"/>
        <v>#VALUE!</v>
      </c>
      <c r="Q146" s="49" t="e">
        <f t="shared" si="50"/>
        <v>#VALUE!</v>
      </c>
      <c r="R146" s="49" t="e">
        <f t="shared" si="50"/>
        <v>#VALUE!</v>
      </c>
      <c r="S146" s="49" t="e">
        <f t="shared" si="50"/>
        <v>#VALUE!</v>
      </c>
      <c r="T146" s="49" t="e">
        <f t="shared" si="50"/>
        <v>#VALUE!</v>
      </c>
      <c r="U146" s="49" t="e">
        <f t="shared" si="50"/>
        <v>#VALUE!</v>
      </c>
      <c r="V146" s="49" t="e">
        <f t="shared" si="50"/>
        <v>#VALUE!</v>
      </c>
      <c r="W146" s="49" t="e">
        <f t="shared" si="50"/>
        <v>#VALUE!</v>
      </c>
      <c r="X146" s="49" t="e">
        <f t="shared" si="50"/>
        <v>#VALUE!</v>
      </c>
      <c r="Y146" s="49" t="e">
        <f t="shared" si="50"/>
        <v>#VALUE!</v>
      </c>
      <c r="Z146" s="49" t="e">
        <f t="shared" si="50"/>
        <v>#VALUE!</v>
      </c>
      <c r="AA146" s="49" t="e">
        <f t="shared" si="50"/>
        <v>#VALUE!</v>
      </c>
      <c r="AB146" s="49" t="e">
        <f t="shared" si="50"/>
        <v>#VALUE!</v>
      </c>
      <c r="AC146" s="49" t="e">
        <f t="shared" si="50"/>
        <v>#VALUE!</v>
      </c>
      <c r="AD146" s="49" t="e">
        <f t="shared" si="50"/>
        <v>#VALUE!</v>
      </c>
      <c r="AE146" s="49" t="e">
        <f t="shared" si="50"/>
        <v>#VALUE!</v>
      </c>
      <c r="AF146" s="49" t="e">
        <f t="shared" si="50"/>
        <v>#VALUE!</v>
      </c>
      <c r="AG146" s="49" t="e">
        <f t="shared" si="50"/>
        <v>#VALUE!</v>
      </c>
      <c r="AH146" s="50" t="s">
        <v>22</v>
      </c>
      <c r="AI146" s="48">
        <f>_xlfn.AGGREGATE(9,6,C146:AG146)</f>
        <v>0</v>
      </c>
      <c r="AJ146" s="30"/>
    </row>
    <row r="147" spans="2:36" s="26" customFormat="1" x14ac:dyDescent="0.2"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I147" s="41"/>
    </row>
    <row r="148" spans="2:36" hidden="1" x14ac:dyDescent="0.2">
      <c r="C148" s="2" t="e">
        <f>YEAR(C151)</f>
        <v>#VALUE!</v>
      </c>
      <c r="D148" s="2" t="e">
        <f>MONTH(C151)</f>
        <v>#VALUE!</v>
      </c>
    </row>
    <row r="149" spans="2:36" x14ac:dyDescent="0.2">
      <c r="B149" s="6" t="s">
        <v>14</v>
      </c>
      <c r="C149" s="119" t="e">
        <f>C151</f>
        <v>#VALUE!</v>
      </c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4"/>
    </row>
    <row r="150" spans="2:36" hidden="1" x14ac:dyDescent="0.2">
      <c r="B150" s="36"/>
      <c r="C150" s="22" t="e">
        <f>DATE($C148,$D148,1)</f>
        <v>#VALUE!</v>
      </c>
      <c r="D150" s="22" t="e">
        <f t="shared" ref="D150:AG150" si="51">C150+1</f>
        <v>#VALUE!</v>
      </c>
      <c r="E150" s="22" t="e">
        <f t="shared" si="51"/>
        <v>#VALUE!</v>
      </c>
      <c r="F150" s="22" t="e">
        <f t="shared" si="51"/>
        <v>#VALUE!</v>
      </c>
      <c r="G150" s="22" t="e">
        <f t="shared" si="51"/>
        <v>#VALUE!</v>
      </c>
      <c r="H150" s="22" t="e">
        <f t="shared" si="51"/>
        <v>#VALUE!</v>
      </c>
      <c r="I150" s="22" t="e">
        <f t="shared" si="51"/>
        <v>#VALUE!</v>
      </c>
      <c r="J150" s="22" t="e">
        <f t="shared" si="51"/>
        <v>#VALUE!</v>
      </c>
      <c r="K150" s="22" t="e">
        <f t="shared" si="51"/>
        <v>#VALUE!</v>
      </c>
      <c r="L150" s="22" t="e">
        <f t="shared" si="51"/>
        <v>#VALUE!</v>
      </c>
      <c r="M150" s="22" t="e">
        <f t="shared" si="51"/>
        <v>#VALUE!</v>
      </c>
      <c r="N150" s="22" t="e">
        <f t="shared" si="51"/>
        <v>#VALUE!</v>
      </c>
      <c r="O150" s="22" t="e">
        <f t="shared" si="51"/>
        <v>#VALUE!</v>
      </c>
      <c r="P150" s="22" t="e">
        <f t="shared" si="51"/>
        <v>#VALUE!</v>
      </c>
      <c r="Q150" s="22" t="e">
        <f t="shared" si="51"/>
        <v>#VALUE!</v>
      </c>
      <c r="R150" s="22" t="e">
        <f t="shared" si="51"/>
        <v>#VALUE!</v>
      </c>
      <c r="S150" s="22" t="e">
        <f t="shared" si="51"/>
        <v>#VALUE!</v>
      </c>
      <c r="T150" s="22" t="e">
        <f t="shared" si="51"/>
        <v>#VALUE!</v>
      </c>
      <c r="U150" s="22" t="e">
        <f t="shared" si="51"/>
        <v>#VALUE!</v>
      </c>
      <c r="V150" s="22" t="e">
        <f t="shared" si="51"/>
        <v>#VALUE!</v>
      </c>
      <c r="W150" s="22" t="e">
        <f t="shared" si="51"/>
        <v>#VALUE!</v>
      </c>
      <c r="X150" s="22" t="e">
        <f t="shared" si="51"/>
        <v>#VALUE!</v>
      </c>
      <c r="Y150" s="22" t="e">
        <f t="shared" si="51"/>
        <v>#VALUE!</v>
      </c>
      <c r="Z150" s="22" t="e">
        <f t="shared" si="51"/>
        <v>#VALUE!</v>
      </c>
      <c r="AA150" s="22" t="e">
        <f t="shared" si="51"/>
        <v>#VALUE!</v>
      </c>
      <c r="AB150" s="22" t="e">
        <f t="shared" si="51"/>
        <v>#VALUE!</v>
      </c>
      <c r="AC150" s="22" t="e">
        <f t="shared" si="51"/>
        <v>#VALUE!</v>
      </c>
      <c r="AD150" s="22" t="e">
        <f t="shared" si="51"/>
        <v>#VALUE!</v>
      </c>
      <c r="AE150" s="22" t="e">
        <f t="shared" si="51"/>
        <v>#VALUE!</v>
      </c>
      <c r="AF150" s="22" t="e">
        <f t="shared" si="51"/>
        <v>#VALUE!</v>
      </c>
      <c r="AG150" s="22" t="e">
        <f t="shared" si="51"/>
        <v>#VALUE!</v>
      </c>
      <c r="AH150" s="37"/>
      <c r="AI150" s="38"/>
    </row>
    <row r="151" spans="2:36" x14ac:dyDescent="0.2">
      <c r="B151" s="20" t="s">
        <v>15</v>
      </c>
      <c r="C151" s="39" t="e">
        <f>IF(EDATE(C136,1)&gt;$G$6,"",EDATE(C136,1))</f>
        <v>#VALUE!</v>
      </c>
      <c r="D151" s="22" t="e">
        <f t="shared" ref="D151:AG151" si="52">IF(D150&gt;$G$6,"",IF(C151=EOMONTH(DATE($C148,$D148,1),0),"",IF(C151="","",C151+1)))</f>
        <v>#VALUE!</v>
      </c>
      <c r="E151" s="22" t="e">
        <f t="shared" si="52"/>
        <v>#VALUE!</v>
      </c>
      <c r="F151" s="22" t="e">
        <f t="shared" si="52"/>
        <v>#VALUE!</v>
      </c>
      <c r="G151" s="22" t="e">
        <f t="shared" si="52"/>
        <v>#VALUE!</v>
      </c>
      <c r="H151" s="22" t="e">
        <f t="shared" si="52"/>
        <v>#VALUE!</v>
      </c>
      <c r="I151" s="22" t="e">
        <f t="shared" si="52"/>
        <v>#VALUE!</v>
      </c>
      <c r="J151" s="22" t="e">
        <f t="shared" si="52"/>
        <v>#VALUE!</v>
      </c>
      <c r="K151" s="22" t="e">
        <f t="shared" si="52"/>
        <v>#VALUE!</v>
      </c>
      <c r="L151" s="22" t="e">
        <f t="shared" si="52"/>
        <v>#VALUE!</v>
      </c>
      <c r="M151" s="22" t="e">
        <f t="shared" si="52"/>
        <v>#VALUE!</v>
      </c>
      <c r="N151" s="22" t="e">
        <f t="shared" si="52"/>
        <v>#VALUE!</v>
      </c>
      <c r="O151" s="22" t="e">
        <f t="shared" si="52"/>
        <v>#VALUE!</v>
      </c>
      <c r="P151" s="22" t="e">
        <f t="shared" si="52"/>
        <v>#VALUE!</v>
      </c>
      <c r="Q151" s="22" t="e">
        <f t="shared" si="52"/>
        <v>#VALUE!</v>
      </c>
      <c r="R151" s="22" t="e">
        <f t="shared" si="52"/>
        <v>#VALUE!</v>
      </c>
      <c r="S151" s="22" t="e">
        <f t="shared" si="52"/>
        <v>#VALUE!</v>
      </c>
      <c r="T151" s="22" t="e">
        <f t="shared" si="52"/>
        <v>#VALUE!</v>
      </c>
      <c r="U151" s="22" t="e">
        <f t="shared" si="52"/>
        <v>#VALUE!</v>
      </c>
      <c r="V151" s="22" t="e">
        <f t="shared" si="52"/>
        <v>#VALUE!</v>
      </c>
      <c r="W151" s="22" t="e">
        <f t="shared" si="52"/>
        <v>#VALUE!</v>
      </c>
      <c r="X151" s="22" t="e">
        <f t="shared" si="52"/>
        <v>#VALUE!</v>
      </c>
      <c r="Y151" s="22" t="e">
        <f t="shared" si="52"/>
        <v>#VALUE!</v>
      </c>
      <c r="Z151" s="22" t="e">
        <f t="shared" si="52"/>
        <v>#VALUE!</v>
      </c>
      <c r="AA151" s="22" t="e">
        <f t="shared" si="52"/>
        <v>#VALUE!</v>
      </c>
      <c r="AB151" s="22" t="e">
        <f t="shared" si="52"/>
        <v>#VALUE!</v>
      </c>
      <c r="AC151" s="22" t="e">
        <f t="shared" si="52"/>
        <v>#VALUE!</v>
      </c>
      <c r="AD151" s="22" t="e">
        <f t="shared" si="52"/>
        <v>#VALUE!</v>
      </c>
      <c r="AE151" s="22" t="e">
        <f t="shared" si="52"/>
        <v>#VALUE!</v>
      </c>
      <c r="AF151" s="22" t="e">
        <f t="shared" si="52"/>
        <v>#VALUE!</v>
      </c>
      <c r="AG151" s="22" t="e">
        <f t="shared" si="52"/>
        <v>#VALUE!</v>
      </c>
      <c r="AH151" s="23" t="s">
        <v>16</v>
      </c>
      <c r="AI151" s="24">
        <f>+COUNTIFS(C152:AG152,"土",C153:AG153,"")+COUNTIFS(C152:AG152,"日",C153:AG153,"")</f>
        <v>0</v>
      </c>
    </row>
    <row r="152" spans="2:36" s="26" customFormat="1" x14ac:dyDescent="0.2">
      <c r="B152" s="40" t="s">
        <v>5</v>
      </c>
      <c r="C152" s="51" t="str">
        <f>IFERROR(TEXT(WEEKDAY(+C151),"aaa"),"")</f>
        <v/>
      </c>
      <c r="D152" s="51" t="str">
        <f t="shared" ref="D152:AG152" si="53">IFERROR(TEXT(WEEKDAY(+D151),"aaa"),"")</f>
        <v/>
      </c>
      <c r="E152" s="51" t="str">
        <f t="shared" si="53"/>
        <v/>
      </c>
      <c r="F152" s="51" t="str">
        <f t="shared" si="53"/>
        <v/>
      </c>
      <c r="G152" s="51" t="str">
        <f t="shared" si="53"/>
        <v/>
      </c>
      <c r="H152" s="51" t="str">
        <f t="shared" si="53"/>
        <v/>
      </c>
      <c r="I152" s="51" t="str">
        <f t="shared" si="53"/>
        <v/>
      </c>
      <c r="J152" s="51" t="str">
        <f t="shared" si="53"/>
        <v/>
      </c>
      <c r="K152" s="51" t="str">
        <f t="shared" si="53"/>
        <v/>
      </c>
      <c r="L152" s="51" t="str">
        <f t="shared" si="53"/>
        <v/>
      </c>
      <c r="M152" s="51" t="str">
        <f t="shared" si="53"/>
        <v/>
      </c>
      <c r="N152" s="51" t="str">
        <f t="shared" si="53"/>
        <v/>
      </c>
      <c r="O152" s="51" t="str">
        <f t="shared" si="53"/>
        <v/>
      </c>
      <c r="P152" s="51" t="str">
        <f t="shared" si="53"/>
        <v/>
      </c>
      <c r="Q152" s="51" t="str">
        <f t="shared" si="53"/>
        <v/>
      </c>
      <c r="R152" s="51" t="str">
        <f t="shared" si="53"/>
        <v/>
      </c>
      <c r="S152" s="51" t="str">
        <f t="shared" si="53"/>
        <v/>
      </c>
      <c r="T152" s="51" t="str">
        <f t="shared" si="53"/>
        <v/>
      </c>
      <c r="U152" s="51" t="str">
        <f t="shared" si="53"/>
        <v/>
      </c>
      <c r="V152" s="51" t="str">
        <f t="shared" si="53"/>
        <v/>
      </c>
      <c r="W152" s="51" t="str">
        <f t="shared" si="53"/>
        <v/>
      </c>
      <c r="X152" s="51" t="str">
        <f t="shared" si="53"/>
        <v/>
      </c>
      <c r="Y152" s="51" t="str">
        <f t="shared" si="53"/>
        <v/>
      </c>
      <c r="Z152" s="51" t="str">
        <f t="shared" si="53"/>
        <v/>
      </c>
      <c r="AA152" s="51" t="str">
        <f t="shared" si="53"/>
        <v/>
      </c>
      <c r="AB152" s="51" t="str">
        <f t="shared" si="53"/>
        <v/>
      </c>
      <c r="AC152" s="51" t="str">
        <f t="shared" si="53"/>
        <v/>
      </c>
      <c r="AD152" s="51" t="str">
        <f t="shared" si="53"/>
        <v/>
      </c>
      <c r="AE152" s="51" t="str">
        <f t="shared" si="53"/>
        <v/>
      </c>
      <c r="AF152" s="51" t="str">
        <f t="shared" si="53"/>
        <v/>
      </c>
      <c r="AG152" s="51" t="str">
        <f t="shared" si="53"/>
        <v/>
      </c>
      <c r="AH152" s="23" t="s">
        <v>20</v>
      </c>
      <c r="AI152" s="24">
        <f>+COUNTIF(C153:AG153,"夏休")+COUNTIF(C153:AG153,"冬休")+COUNTIF(C153:AG153,"中止")</f>
        <v>0</v>
      </c>
    </row>
    <row r="153" spans="2:36" s="26" customFormat="1" ht="13.5" customHeight="1" x14ac:dyDescent="0.2">
      <c r="B153" s="75" t="s">
        <v>19</v>
      </c>
      <c r="C153" s="77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107"/>
      <c r="AH153" s="27" t="s">
        <v>2</v>
      </c>
      <c r="AI153" s="28">
        <f>COUNT(C151:AG151)-AI152</f>
        <v>0</v>
      </c>
    </row>
    <row r="154" spans="2:36" s="26" customFormat="1" ht="13.5" customHeight="1" x14ac:dyDescent="0.2">
      <c r="B154" s="76"/>
      <c r="C154" s="77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107"/>
      <c r="AH154" s="27" t="s">
        <v>6</v>
      </c>
      <c r="AI154" s="29">
        <f>+COUNTIF(C155:AG156,"休")</f>
        <v>0</v>
      </c>
      <c r="AJ154" s="30" t="e">
        <f>IF(AI155&gt;0.285,"",IF(AI154&lt;AI151,"←計画日数が足りません",""))</f>
        <v>#DIV/0!</v>
      </c>
    </row>
    <row r="155" spans="2:36" s="26" customFormat="1" ht="13.5" customHeight="1" x14ac:dyDescent="0.2">
      <c r="B155" s="108" t="s">
        <v>0</v>
      </c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12"/>
      <c r="AH155" s="27" t="s">
        <v>8</v>
      </c>
      <c r="AI155" s="31" t="e">
        <f>+AI154/AI153</f>
        <v>#DIV/0!</v>
      </c>
    </row>
    <row r="156" spans="2:36" s="26" customFormat="1" x14ac:dyDescent="0.2">
      <c r="B156" s="108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12"/>
      <c r="AH156" s="27" t="s">
        <v>9</v>
      </c>
      <c r="AI156" s="29">
        <f>+COUNTA(C157:AG158)</f>
        <v>0</v>
      </c>
    </row>
    <row r="157" spans="2:36" s="26" customFormat="1" x14ac:dyDescent="0.2">
      <c r="B157" s="113" t="s">
        <v>7</v>
      </c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  <c r="AC157" s="110"/>
      <c r="AD157" s="110"/>
      <c r="AE157" s="110"/>
      <c r="AF157" s="110"/>
      <c r="AG157" s="117"/>
      <c r="AH157" s="32" t="s">
        <v>4</v>
      </c>
      <c r="AI157" s="33" t="e">
        <f>+AI156/AI153</f>
        <v>#DIV/0!</v>
      </c>
    </row>
    <row r="158" spans="2:36" s="26" customFormat="1" x14ac:dyDescent="0.2">
      <c r="B158" s="114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1"/>
      <c r="AG158" s="118"/>
      <c r="AH158" s="34" t="s">
        <v>13</v>
      </c>
      <c r="AI158" s="35" t="str">
        <f>IF(7&gt;AI153,"対象外",IF(AI156&gt;=AI151,"OK","NG"))</f>
        <v>対象外</v>
      </c>
      <c r="AJ158" s="30" t="str">
        <f>IF(AI158="対象外","←７日間に満たない期間は達成判定の対象外",IF(AI158="NG","←月単位未達成","←月単位達成"))</f>
        <v>←７日間に満たない期間は達成判定の対象外</v>
      </c>
    </row>
    <row r="159" spans="2:36" hidden="1" x14ac:dyDescent="0.2">
      <c r="B159" s="15"/>
      <c r="C159" s="46" t="e">
        <f t="shared" ref="C159:AG159" si="54">IF(AND(DAY(C151)&gt;=22,DAY(C151)&lt;=28,C152="土"),1,0)</f>
        <v>#VALUE!</v>
      </c>
      <c r="D159" s="46" t="e">
        <f t="shared" si="54"/>
        <v>#VALUE!</v>
      </c>
      <c r="E159" s="46" t="e">
        <f t="shared" si="54"/>
        <v>#VALUE!</v>
      </c>
      <c r="F159" s="46" t="e">
        <f t="shared" si="54"/>
        <v>#VALUE!</v>
      </c>
      <c r="G159" s="46" t="e">
        <f t="shared" si="54"/>
        <v>#VALUE!</v>
      </c>
      <c r="H159" s="46" t="e">
        <f t="shared" si="54"/>
        <v>#VALUE!</v>
      </c>
      <c r="I159" s="46" t="e">
        <f t="shared" si="54"/>
        <v>#VALUE!</v>
      </c>
      <c r="J159" s="46" t="e">
        <f t="shared" si="54"/>
        <v>#VALUE!</v>
      </c>
      <c r="K159" s="46" t="e">
        <f t="shared" si="54"/>
        <v>#VALUE!</v>
      </c>
      <c r="L159" s="46" t="e">
        <f t="shared" si="54"/>
        <v>#VALUE!</v>
      </c>
      <c r="M159" s="46" t="e">
        <f t="shared" si="54"/>
        <v>#VALUE!</v>
      </c>
      <c r="N159" s="46" t="e">
        <f t="shared" si="54"/>
        <v>#VALUE!</v>
      </c>
      <c r="O159" s="46" t="e">
        <f t="shared" si="54"/>
        <v>#VALUE!</v>
      </c>
      <c r="P159" s="46" t="e">
        <f t="shared" si="54"/>
        <v>#VALUE!</v>
      </c>
      <c r="Q159" s="46" t="e">
        <f t="shared" si="54"/>
        <v>#VALUE!</v>
      </c>
      <c r="R159" s="46" t="e">
        <f t="shared" si="54"/>
        <v>#VALUE!</v>
      </c>
      <c r="S159" s="46" t="e">
        <f t="shared" si="54"/>
        <v>#VALUE!</v>
      </c>
      <c r="T159" s="46" t="e">
        <f t="shared" si="54"/>
        <v>#VALUE!</v>
      </c>
      <c r="U159" s="46" t="e">
        <f t="shared" si="54"/>
        <v>#VALUE!</v>
      </c>
      <c r="V159" s="46" t="e">
        <f t="shared" si="54"/>
        <v>#VALUE!</v>
      </c>
      <c r="W159" s="46" t="e">
        <f t="shared" si="54"/>
        <v>#VALUE!</v>
      </c>
      <c r="X159" s="46" t="e">
        <f t="shared" si="54"/>
        <v>#VALUE!</v>
      </c>
      <c r="Y159" s="46" t="e">
        <f t="shared" si="54"/>
        <v>#VALUE!</v>
      </c>
      <c r="Z159" s="46" t="e">
        <f t="shared" si="54"/>
        <v>#VALUE!</v>
      </c>
      <c r="AA159" s="46" t="e">
        <f t="shared" si="54"/>
        <v>#VALUE!</v>
      </c>
      <c r="AB159" s="46" t="e">
        <f t="shared" si="54"/>
        <v>#VALUE!</v>
      </c>
      <c r="AC159" s="46" t="e">
        <f t="shared" si="54"/>
        <v>#VALUE!</v>
      </c>
      <c r="AD159" s="46" t="e">
        <f t="shared" si="54"/>
        <v>#VALUE!</v>
      </c>
      <c r="AE159" s="46" t="e">
        <f t="shared" si="54"/>
        <v>#VALUE!</v>
      </c>
      <c r="AF159" s="46" t="e">
        <f t="shared" si="54"/>
        <v>#VALUE!</v>
      </c>
      <c r="AG159" s="46" t="e">
        <f t="shared" si="54"/>
        <v>#VALUE!</v>
      </c>
      <c r="AH159" s="47" t="s">
        <v>21</v>
      </c>
      <c r="AI159" s="48">
        <f>_xlfn.AGGREGATE(9,6,C159:AG159)</f>
        <v>0</v>
      </c>
      <c r="AJ159" s="30"/>
    </row>
    <row r="160" spans="2:36" hidden="1" x14ac:dyDescent="0.2">
      <c r="B160" s="15"/>
      <c r="C160" s="49" t="e">
        <f t="shared" ref="C160:AG160" si="55">IF(AND(DAY(C151)&gt;=22,DAY(C151)&lt;=28,C152="土",OR(C157="休",C157="雨")),1,0)</f>
        <v>#VALUE!</v>
      </c>
      <c r="D160" s="49" t="e">
        <f t="shared" si="55"/>
        <v>#VALUE!</v>
      </c>
      <c r="E160" s="49" t="e">
        <f t="shared" si="55"/>
        <v>#VALUE!</v>
      </c>
      <c r="F160" s="49" t="e">
        <f t="shared" si="55"/>
        <v>#VALUE!</v>
      </c>
      <c r="G160" s="49" t="e">
        <f t="shared" si="55"/>
        <v>#VALUE!</v>
      </c>
      <c r="H160" s="49" t="e">
        <f t="shared" si="55"/>
        <v>#VALUE!</v>
      </c>
      <c r="I160" s="49" t="e">
        <f t="shared" si="55"/>
        <v>#VALUE!</v>
      </c>
      <c r="J160" s="49" t="e">
        <f t="shared" si="55"/>
        <v>#VALUE!</v>
      </c>
      <c r="K160" s="49" t="e">
        <f t="shared" si="55"/>
        <v>#VALUE!</v>
      </c>
      <c r="L160" s="49" t="e">
        <f t="shared" si="55"/>
        <v>#VALUE!</v>
      </c>
      <c r="M160" s="49" t="e">
        <f t="shared" si="55"/>
        <v>#VALUE!</v>
      </c>
      <c r="N160" s="49" t="e">
        <f t="shared" si="55"/>
        <v>#VALUE!</v>
      </c>
      <c r="O160" s="49" t="e">
        <f t="shared" si="55"/>
        <v>#VALUE!</v>
      </c>
      <c r="P160" s="49" t="e">
        <f t="shared" si="55"/>
        <v>#VALUE!</v>
      </c>
      <c r="Q160" s="49" t="e">
        <f t="shared" si="55"/>
        <v>#VALUE!</v>
      </c>
      <c r="R160" s="49" t="e">
        <f t="shared" si="55"/>
        <v>#VALUE!</v>
      </c>
      <c r="S160" s="49" t="e">
        <f t="shared" si="55"/>
        <v>#VALUE!</v>
      </c>
      <c r="T160" s="49" t="e">
        <f t="shared" si="55"/>
        <v>#VALUE!</v>
      </c>
      <c r="U160" s="49" t="e">
        <f t="shared" si="55"/>
        <v>#VALUE!</v>
      </c>
      <c r="V160" s="49" t="e">
        <f t="shared" si="55"/>
        <v>#VALUE!</v>
      </c>
      <c r="W160" s="49" t="e">
        <f t="shared" si="55"/>
        <v>#VALUE!</v>
      </c>
      <c r="X160" s="49" t="e">
        <f t="shared" si="55"/>
        <v>#VALUE!</v>
      </c>
      <c r="Y160" s="49" t="e">
        <f t="shared" si="55"/>
        <v>#VALUE!</v>
      </c>
      <c r="Z160" s="49" t="e">
        <f t="shared" si="55"/>
        <v>#VALUE!</v>
      </c>
      <c r="AA160" s="49" t="e">
        <f t="shared" si="55"/>
        <v>#VALUE!</v>
      </c>
      <c r="AB160" s="49" t="e">
        <f t="shared" si="55"/>
        <v>#VALUE!</v>
      </c>
      <c r="AC160" s="49" t="e">
        <f t="shared" si="55"/>
        <v>#VALUE!</v>
      </c>
      <c r="AD160" s="49" t="e">
        <f t="shared" si="55"/>
        <v>#VALUE!</v>
      </c>
      <c r="AE160" s="49" t="e">
        <f t="shared" si="55"/>
        <v>#VALUE!</v>
      </c>
      <c r="AF160" s="49" t="e">
        <f t="shared" si="55"/>
        <v>#VALUE!</v>
      </c>
      <c r="AG160" s="49" t="e">
        <f t="shared" si="55"/>
        <v>#VALUE!</v>
      </c>
      <c r="AH160" s="50" t="s">
        <v>22</v>
      </c>
      <c r="AI160" s="48">
        <f>_xlfn.AGGREGATE(9,6,C160:AG160)</f>
        <v>0</v>
      </c>
      <c r="AJ160" s="30"/>
    </row>
    <row r="161" spans="2:36" s="26" customFormat="1" x14ac:dyDescent="0.2">
      <c r="B161" s="41"/>
      <c r="C161" s="41"/>
      <c r="D161" s="41"/>
      <c r="E161" s="41"/>
      <c r="F161" s="46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I161" s="41"/>
    </row>
    <row r="162" spans="2:36" hidden="1" x14ac:dyDescent="0.2">
      <c r="C162" s="2" t="e">
        <f>YEAR(C165)</f>
        <v>#VALUE!</v>
      </c>
      <c r="D162" s="2" t="e">
        <f>MONTH(C165)</f>
        <v>#VALUE!</v>
      </c>
    </row>
    <row r="163" spans="2:36" x14ac:dyDescent="0.2">
      <c r="B163" s="6" t="s">
        <v>14</v>
      </c>
      <c r="C163" s="119" t="e">
        <f>C165</f>
        <v>#VALUE!</v>
      </c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4"/>
    </row>
    <row r="164" spans="2:36" hidden="1" x14ac:dyDescent="0.2">
      <c r="B164" s="36"/>
      <c r="C164" s="22" t="e">
        <f>DATE($C162,$D162,1)</f>
        <v>#VALUE!</v>
      </c>
      <c r="D164" s="22" t="e">
        <f t="shared" ref="D164:AG164" si="56">C164+1</f>
        <v>#VALUE!</v>
      </c>
      <c r="E164" s="22" t="e">
        <f t="shared" si="56"/>
        <v>#VALUE!</v>
      </c>
      <c r="F164" s="22" t="e">
        <f t="shared" si="56"/>
        <v>#VALUE!</v>
      </c>
      <c r="G164" s="22" t="e">
        <f t="shared" si="56"/>
        <v>#VALUE!</v>
      </c>
      <c r="H164" s="22" t="e">
        <f t="shared" si="56"/>
        <v>#VALUE!</v>
      </c>
      <c r="I164" s="22" t="e">
        <f t="shared" si="56"/>
        <v>#VALUE!</v>
      </c>
      <c r="J164" s="22" t="e">
        <f t="shared" si="56"/>
        <v>#VALUE!</v>
      </c>
      <c r="K164" s="22" t="e">
        <f t="shared" si="56"/>
        <v>#VALUE!</v>
      </c>
      <c r="L164" s="22" t="e">
        <f t="shared" si="56"/>
        <v>#VALUE!</v>
      </c>
      <c r="M164" s="22" t="e">
        <f t="shared" si="56"/>
        <v>#VALUE!</v>
      </c>
      <c r="N164" s="22" t="e">
        <f t="shared" si="56"/>
        <v>#VALUE!</v>
      </c>
      <c r="O164" s="22" t="e">
        <f t="shared" si="56"/>
        <v>#VALUE!</v>
      </c>
      <c r="P164" s="22" t="e">
        <f t="shared" si="56"/>
        <v>#VALUE!</v>
      </c>
      <c r="Q164" s="22" t="e">
        <f t="shared" si="56"/>
        <v>#VALUE!</v>
      </c>
      <c r="R164" s="22" t="e">
        <f t="shared" si="56"/>
        <v>#VALUE!</v>
      </c>
      <c r="S164" s="22" t="e">
        <f t="shared" si="56"/>
        <v>#VALUE!</v>
      </c>
      <c r="T164" s="22" t="e">
        <f t="shared" si="56"/>
        <v>#VALUE!</v>
      </c>
      <c r="U164" s="22" t="e">
        <f t="shared" si="56"/>
        <v>#VALUE!</v>
      </c>
      <c r="V164" s="22" t="e">
        <f t="shared" si="56"/>
        <v>#VALUE!</v>
      </c>
      <c r="W164" s="22" t="e">
        <f t="shared" si="56"/>
        <v>#VALUE!</v>
      </c>
      <c r="X164" s="22" t="e">
        <f t="shared" si="56"/>
        <v>#VALUE!</v>
      </c>
      <c r="Y164" s="22" t="e">
        <f t="shared" si="56"/>
        <v>#VALUE!</v>
      </c>
      <c r="Z164" s="22" t="e">
        <f t="shared" si="56"/>
        <v>#VALUE!</v>
      </c>
      <c r="AA164" s="22" t="e">
        <f t="shared" si="56"/>
        <v>#VALUE!</v>
      </c>
      <c r="AB164" s="22" t="e">
        <f t="shared" si="56"/>
        <v>#VALUE!</v>
      </c>
      <c r="AC164" s="22" t="e">
        <f t="shared" si="56"/>
        <v>#VALUE!</v>
      </c>
      <c r="AD164" s="22" t="e">
        <f t="shared" si="56"/>
        <v>#VALUE!</v>
      </c>
      <c r="AE164" s="22" t="e">
        <f t="shared" si="56"/>
        <v>#VALUE!</v>
      </c>
      <c r="AF164" s="22" t="e">
        <f t="shared" si="56"/>
        <v>#VALUE!</v>
      </c>
      <c r="AG164" s="22" t="e">
        <f t="shared" si="56"/>
        <v>#VALUE!</v>
      </c>
      <c r="AH164" s="37"/>
      <c r="AI164" s="38"/>
    </row>
    <row r="165" spans="2:36" x14ac:dyDescent="0.2">
      <c r="B165" s="20" t="s">
        <v>15</v>
      </c>
      <c r="C165" s="39" t="e">
        <f>IF(EDATE(C150,1)&gt;$G$6,"",EDATE(C150,1))</f>
        <v>#VALUE!</v>
      </c>
      <c r="D165" s="22" t="e">
        <f t="shared" ref="D165:AG165" si="57">IF(D164&gt;$G$6,"",IF(C165=EOMONTH(DATE($C162,$D162,1),0),"",IF(C165="","",C165+1)))</f>
        <v>#VALUE!</v>
      </c>
      <c r="E165" s="22" t="e">
        <f t="shared" si="57"/>
        <v>#VALUE!</v>
      </c>
      <c r="F165" s="22" t="e">
        <f t="shared" si="57"/>
        <v>#VALUE!</v>
      </c>
      <c r="G165" s="22" t="e">
        <f t="shared" si="57"/>
        <v>#VALUE!</v>
      </c>
      <c r="H165" s="22" t="e">
        <f t="shared" si="57"/>
        <v>#VALUE!</v>
      </c>
      <c r="I165" s="22" t="e">
        <f t="shared" si="57"/>
        <v>#VALUE!</v>
      </c>
      <c r="J165" s="22" t="e">
        <f t="shared" si="57"/>
        <v>#VALUE!</v>
      </c>
      <c r="K165" s="22" t="e">
        <f t="shared" si="57"/>
        <v>#VALUE!</v>
      </c>
      <c r="L165" s="22" t="e">
        <f t="shared" si="57"/>
        <v>#VALUE!</v>
      </c>
      <c r="M165" s="22" t="e">
        <f t="shared" si="57"/>
        <v>#VALUE!</v>
      </c>
      <c r="N165" s="22" t="e">
        <f t="shared" si="57"/>
        <v>#VALUE!</v>
      </c>
      <c r="O165" s="22" t="e">
        <f t="shared" si="57"/>
        <v>#VALUE!</v>
      </c>
      <c r="P165" s="22" t="e">
        <f t="shared" si="57"/>
        <v>#VALUE!</v>
      </c>
      <c r="Q165" s="22" t="e">
        <f t="shared" si="57"/>
        <v>#VALUE!</v>
      </c>
      <c r="R165" s="22" t="e">
        <f t="shared" si="57"/>
        <v>#VALUE!</v>
      </c>
      <c r="S165" s="22" t="e">
        <f t="shared" si="57"/>
        <v>#VALUE!</v>
      </c>
      <c r="T165" s="22" t="e">
        <f t="shared" si="57"/>
        <v>#VALUE!</v>
      </c>
      <c r="U165" s="22" t="e">
        <f t="shared" si="57"/>
        <v>#VALUE!</v>
      </c>
      <c r="V165" s="22" t="e">
        <f t="shared" si="57"/>
        <v>#VALUE!</v>
      </c>
      <c r="W165" s="22" t="e">
        <f t="shared" si="57"/>
        <v>#VALUE!</v>
      </c>
      <c r="X165" s="22" t="e">
        <f t="shared" si="57"/>
        <v>#VALUE!</v>
      </c>
      <c r="Y165" s="22" t="e">
        <f t="shared" si="57"/>
        <v>#VALUE!</v>
      </c>
      <c r="Z165" s="22" t="e">
        <f t="shared" si="57"/>
        <v>#VALUE!</v>
      </c>
      <c r="AA165" s="22" t="e">
        <f t="shared" si="57"/>
        <v>#VALUE!</v>
      </c>
      <c r="AB165" s="22" t="e">
        <f t="shared" si="57"/>
        <v>#VALUE!</v>
      </c>
      <c r="AC165" s="22" t="e">
        <f t="shared" si="57"/>
        <v>#VALUE!</v>
      </c>
      <c r="AD165" s="22" t="e">
        <f t="shared" si="57"/>
        <v>#VALUE!</v>
      </c>
      <c r="AE165" s="22" t="e">
        <f t="shared" si="57"/>
        <v>#VALUE!</v>
      </c>
      <c r="AF165" s="22" t="e">
        <f t="shared" si="57"/>
        <v>#VALUE!</v>
      </c>
      <c r="AG165" s="22" t="e">
        <f t="shared" si="57"/>
        <v>#VALUE!</v>
      </c>
      <c r="AH165" s="23" t="s">
        <v>16</v>
      </c>
      <c r="AI165" s="24">
        <f>+COUNTIFS(C166:AG166,"土",C167:AG167,"")+COUNTIFS(C166:AG166,"日",C167:AG167,"")</f>
        <v>0</v>
      </c>
    </row>
    <row r="166" spans="2:36" s="26" customFormat="1" x14ac:dyDescent="0.2">
      <c r="B166" s="40" t="s">
        <v>5</v>
      </c>
      <c r="C166" s="51" t="str">
        <f>IFERROR(TEXT(WEEKDAY(+C165),"aaa"),"")</f>
        <v/>
      </c>
      <c r="D166" s="51" t="str">
        <f t="shared" ref="D166:AG166" si="58">IFERROR(TEXT(WEEKDAY(+D165),"aaa"),"")</f>
        <v/>
      </c>
      <c r="E166" s="51" t="str">
        <f t="shared" si="58"/>
        <v/>
      </c>
      <c r="F166" s="51" t="str">
        <f t="shared" si="58"/>
        <v/>
      </c>
      <c r="G166" s="51" t="str">
        <f t="shared" si="58"/>
        <v/>
      </c>
      <c r="H166" s="51" t="str">
        <f t="shared" si="58"/>
        <v/>
      </c>
      <c r="I166" s="51" t="str">
        <f t="shared" si="58"/>
        <v/>
      </c>
      <c r="J166" s="51" t="str">
        <f t="shared" si="58"/>
        <v/>
      </c>
      <c r="K166" s="51" t="str">
        <f t="shared" si="58"/>
        <v/>
      </c>
      <c r="L166" s="51" t="str">
        <f t="shared" si="58"/>
        <v/>
      </c>
      <c r="M166" s="51" t="str">
        <f t="shared" si="58"/>
        <v/>
      </c>
      <c r="N166" s="51" t="str">
        <f t="shared" si="58"/>
        <v/>
      </c>
      <c r="O166" s="51" t="str">
        <f t="shared" si="58"/>
        <v/>
      </c>
      <c r="P166" s="51" t="str">
        <f t="shared" si="58"/>
        <v/>
      </c>
      <c r="Q166" s="51" t="str">
        <f t="shared" si="58"/>
        <v/>
      </c>
      <c r="R166" s="51" t="str">
        <f t="shared" si="58"/>
        <v/>
      </c>
      <c r="S166" s="51" t="str">
        <f t="shared" si="58"/>
        <v/>
      </c>
      <c r="T166" s="51" t="str">
        <f t="shared" si="58"/>
        <v/>
      </c>
      <c r="U166" s="51" t="str">
        <f t="shared" si="58"/>
        <v/>
      </c>
      <c r="V166" s="51" t="str">
        <f t="shared" si="58"/>
        <v/>
      </c>
      <c r="W166" s="51" t="str">
        <f t="shared" si="58"/>
        <v/>
      </c>
      <c r="X166" s="51" t="str">
        <f t="shared" si="58"/>
        <v/>
      </c>
      <c r="Y166" s="51" t="str">
        <f t="shared" si="58"/>
        <v/>
      </c>
      <c r="Z166" s="51" t="str">
        <f t="shared" si="58"/>
        <v/>
      </c>
      <c r="AA166" s="51" t="str">
        <f t="shared" si="58"/>
        <v/>
      </c>
      <c r="AB166" s="51" t="str">
        <f t="shared" si="58"/>
        <v/>
      </c>
      <c r="AC166" s="51" t="str">
        <f t="shared" si="58"/>
        <v/>
      </c>
      <c r="AD166" s="51" t="str">
        <f t="shared" si="58"/>
        <v/>
      </c>
      <c r="AE166" s="51" t="str">
        <f t="shared" si="58"/>
        <v/>
      </c>
      <c r="AF166" s="51" t="str">
        <f t="shared" si="58"/>
        <v/>
      </c>
      <c r="AG166" s="51" t="str">
        <f t="shared" si="58"/>
        <v/>
      </c>
      <c r="AH166" s="23" t="s">
        <v>20</v>
      </c>
      <c r="AI166" s="24">
        <f>+COUNTIF(C167:AG167,"夏休")+COUNTIF(C167:AG167,"冬休")+COUNTIF(C167:AG167,"中止")</f>
        <v>0</v>
      </c>
    </row>
    <row r="167" spans="2:36" s="26" customFormat="1" ht="13.5" customHeight="1" x14ac:dyDescent="0.2">
      <c r="B167" s="75" t="s">
        <v>19</v>
      </c>
      <c r="C167" s="77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107"/>
      <c r="AH167" s="27" t="s">
        <v>2</v>
      </c>
      <c r="AI167" s="28">
        <f>COUNT(C165:AG165)-AI166</f>
        <v>0</v>
      </c>
    </row>
    <row r="168" spans="2:36" s="26" customFormat="1" ht="13.5" customHeight="1" x14ac:dyDescent="0.2">
      <c r="B168" s="76"/>
      <c r="C168" s="77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107"/>
      <c r="AH168" s="27" t="s">
        <v>6</v>
      </c>
      <c r="AI168" s="29">
        <f>+COUNTIF(C169:AG170,"休")</f>
        <v>0</v>
      </c>
      <c r="AJ168" s="30" t="e">
        <f>IF(AI169&gt;0.285,"",IF(AI168&lt;AI165,"←計画日数が足りません",""))</f>
        <v>#DIV/0!</v>
      </c>
    </row>
    <row r="169" spans="2:36" s="26" customFormat="1" ht="13.5" customHeight="1" x14ac:dyDescent="0.2">
      <c r="B169" s="108" t="s">
        <v>0</v>
      </c>
      <c r="C169" s="109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12"/>
      <c r="AH169" s="27" t="s">
        <v>8</v>
      </c>
      <c r="AI169" s="31" t="e">
        <f>+AI168/AI167</f>
        <v>#DIV/0!</v>
      </c>
    </row>
    <row r="170" spans="2:36" s="26" customFormat="1" x14ac:dyDescent="0.2">
      <c r="B170" s="108"/>
      <c r="C170" s="109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12"/>
      <c r="AH170" s="27" t="s">
        <v>9</v>
      </c>
      <c r="AI170" s="29">
        <f>+COUNTA(C171:AG172)</f>
        <v>0</v>
      </c>
    </row>
    <row r="171" spans="2:36" s="26" customFormat="1" x14ac:dyDescent="0.2">
      <c r="B171" s="113" t="s">
        <v>7</v>
      </c>
      <c r="C171" s="115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117"/>
      <c r="AH171" s="32" t="s">
        <v>4</v>
      </c>
      <c r="AI171" s="33" t="e">
        <f>+AI170/AI167</f>
        <v>#DIV/0!</v>
      </c>
    </row>
    <row r="172" spans="2:36" s="26" customFormat="1" x14ac:dyDescent="0.2">
      <c r="B172" s="114"/>
      <c r="C172" s="116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1"/>
      <c r="AG172" s="118"/>
      <c r="AH172" s="34" t="s">
        <v>13</v>
      </c>
      <c r="AI172" s="35" t="str">
        <f>IF(7&gt;AI167,"対象外",IF(AI170&gt;=AI165,"OK","NG"))</f>
        <v>対象外</v>
      </c>
      <c r="AJ172" s="30" t="str">
        <f>IF(AI172="対象外","←７日間に満たない期間は達成判定の対象外",IF(AI172="NG","←月単位未達成","←月単位達成"))</f>
        <v>←７日間に満たない期間は達成判定の対象外</v>
      </c>
    </row>
    <row r="173" spans="2:36" hidden="1" x14ac:dyDescent="0.2">
      <c r="B173" s="15"/>
      <c r="C173" s="46" t="e">
        <f t="shared" ref="C173:AG173" si="59">IF(AND(DAY(C165)&gt;=22,DAY(C165)&lt;=28,C166="土"),1,0)</f>
        <v>#VALUE!</v>
      </c>
      <c r="D173" s="46" t="e">
        <f t="shared" si="59"/>
        <v>#VALUE!</v>
      </c>
      <c r="E173" s="46" t="e">
        <f t="shared" si="59"/>
        <v>#VALUE!</v>
      </c>
      <c r="F173" s="46" t="e">
        <f t="shared" si="59"/>
        <v>#VALUE!</v>
      </c>
      <c r="G173" s="46" t="e">
        <f t="shared" si="59"/>
        <v>#VALUE!</v>
      </c>
      <c r="H173" s="46" t="e">
        <f t="shared" si="59"/>
        <v>#VALUE!</v>
      </c>
      <c r="I173" s="46" t="e">
        <f t="shared" si="59"/>
        <v>#VALUE!</v>
      </c>
      <c r="J173" s="46" t="e">
        <f t="shared" si="59"/>
        <v>#VALUE!</v>
      </c>
      <c r="K173" s="46" t="e">
        <f t="shared" si="59"/>
        <v>#VALUE!</v>
      </c>
      <c r="L173" s="46" t="e">
        <f t="shared" si="59"/>
        <v>#VALUE!</v>
      </c>
      <c r="M173" s="46" t="e">
        <f t="shared" si="59"/>
        <v>#VALUE!</v>
      </c>
      <c r="N173" s="46" t="e">
        <f t="shared" si="59"/>
        <v>#VALUE!</v>
      </c>
      <c r="O173" s="46" t="e">
        <f t="shared" si="59"/>
        <v>#VALUE!</v>
      </c>
      <c r="P173" s="46" t="e">
        <f t="shared" si="59"/>
        <v>#VALUE!</v>
      </c>
      <c r="Q173" s="46" t="e">
        <f t="shared" si="59"/>
        <v>#VALUE!</v>
      </c>
      <c r="R173" s="46" t="e">
        <f t="shared" si="59"/>
        <v>#VALUE!</v>
      </c>
      <c r="S173" s="46" t="e">
        <f t="shared" si="59"/>
        <v>#VALUE!</v>
      </c>
      <c r="T173" s="46" t="e">
        <f t="shared" si="59"/>
        <v>#VALUE!</v>
      </c>
      <c r="U173" s="46" t="e">
        <f t="shared" si="59"/>
        <v>#VALUE!</v>
      </c>
      <c r="V173" s="46" t="e">
        <f t="shared" si="59"/>
        <v>#VALUE!</v>
      </c>
      <c r="W173" s="46" t="e">
        <f t="shared" si="59"/>
        <v>#VALUE!</v>
      </c>
      <c r="X173" s="46" t="e">
        <f t="shared" si="59"/>
        <v>#VALUE!</v>
      </c>
      <c r="Y173" s="46" t="e">
        <f t="shared" si="59"/>
        <v>#VALUE!</v>
      </c>
      <c r="Z173" s="46" t="e">
        <f t="shared" si="59"/>
        <v>#VALUE!</v>
      </c>
      <c r="AA173" s="46" t="e">
        <f t="shared" si="59"/>
        <v>#VALUE!</v>
      </c>
      <c r="AB173" s="46" t="e">
        <f t="shared" si="59"/>
        <v>#VALUE!</v>
      </c>
      <c r="AC173" s="46" t="e">
        <f t="shared" si="59"/>
        <v>#VALUE!</v>
      </c>
      <c r="AD173" s="46" t="e">
        <f t="shared" si="59"/>
        <v>#VALUE!</v>
      </c>
      <c r="AE173" s="46" t="e">
        <f t="shared" si="59"/>
        <v>#VALUE!</v>
      </c>
      <c r="AF173" s="46" t="e">
        <f t="shared" si="59"/>
        <v>#VALUE!</v>
      </c>
      <c r="AG173" s="46" t="e">
        <f t="shared" si="59"/>
        <v>#VALUE!</v>
      </c>
      <c r="AH173" s="47" t="s">
        <v>21</v>
      </c>
      <c r="AI173" s="48">
        <f>_xlfn.AGGREGATE(9,6,C173:AG173)</f>
        <v>0</v>
      </c>
      <c r="AJ173" s="30"/>
    </row>
    <row r="174" spans="2:36" hidden="1" x14ac:dyDescent="0.2">
      <c r="B174" s="15"/>
      <c r="C174" s="49" t="e">
        <f t="shared" ref="C174:AG174" si="60">IF(AND(DAY(C165)&gt;=22,DAY(C165)&lt;=28,C166="土",OR(C171="休",C171="雨")),1,0)</f>
        <v>#VALUE!</v>
      </c>
      <c r="D174" s="49" t="e">
        <f t="shared" si="60"/>
        <v>#VALUE!</v>
      </c>
      <c r="E174" s="49" t="e">
        <f t="shared" si="60"/>
        <v>#VALUE!</v>
      </c>
      <c r="F174" s="49" t="e">
        <f t="shared" si="60"/>
        <v>#VALUE!</v>
      </c>
      <c r="G174" s="49" t="e">
        <f t="shared" si="60"/>
        <v>#VALUE!</v>
      </c>
      <c r="H174" s="49" t="e">
        <f t="shared" si="60"/>
        <v>#VALUE!</v>
      </c>
      <c r="I174" s="49" t="e">
        <f t="shared" si="60"/>
        <v>#VALUE!</v>
      </c>
      <c r="J174" s="49" t="e">
        <f t="shared" si="60"/>
        <v>#VALUE!</v>
      </c>
      <c r="K174" s="49" t="e">
        <f t="shared" si="60"/>
        <v>#VALUE!</v>
      </c>
      <c r="L174" s="49" t="e">
        <f t="shared" si="60"/>
        <v>#VALUE!</v>
      </c>
      <c r="M174" s="49" t="e">
        <f t="shared" si="60"/>
        <v>#VALUE!</v>
      </c>
      <c r="N174" s="49" t="e">
        <f t="shared" si="60"/>
        <v>#VALUE!</v>
      </c>
      <c r="O174" s="49" t="e">
        <f t="shared" si="60"/>
        <v>#VALUE!</v>
      </c>
      <c r="P174" s="49" t="e">
        <f t="shared" si="60"/>
        <v>#VALUE!</v>
      </c>
      <c r="Q174" s="49" t="e">
        <f t="shared" si="60"/>
        <v>#VALUE!</v>
      </c>
      <c r="R174" s="49" t="e">
        <f t="shared" si="60"/>
        <v>#VALUE!</v>
      </c>
      <c r="S174" s="49" t="e">
        <f t="shared" si="60"/>
        <v>#VALUE!</v>
      </c>
      <c r="T174" s="49" t="e">
        <f t="shared" si="60"/>
        <v>#VALUE!</v>
      </c>
      <c r="U174" s="49" t="e">
        <f t="shared" si="60"/>
        <v>#VALUE!</v>
      </c>
      <c r="V174" s="49" t="e">
        <f t="shared" si="60"/>
        <v>#VALUE!</v>
      </c>
      <c r="W174" s="49" t="e">
        <f t="shared" si="60"/>
        <v>#VALUE!</v>
      </c>
      <c r="X174" s="49" t="e">
        <f t="shared" si="60"/>
        <v>#VALUE!</v>
      </c>
      <c r="Y174" s="49" t="e">
        <f t="shared" si="60"/>
        <v>#VALUE!</v>
      </c>
      <c r="Z174" s="49" t="e">
        <f t="shared" si="60"/>
        <v>#VALUE!</v>
      </c>
      <c r="AA174" s="49" t="e">
        <f t="shared" si="60"/>
        <v>#VALUE!</v>
      </c>
      <c r="AB174" s="49" t="e">
        <f t="shared" si="60"/>
        <v>#VALUE!</v>
      </c>
      <c r="AC174" s="49" t="e">
        <f t="shared" si="60"/>
        <v>#VALUE!</v>
      </c>
      <c r="AD174" s="49" t="e">
        <f t="shared" si="60"/>
        <v>#VALUE!</v>
      </c>
      <c r="AE174" s="49" t="e">
        <f t="shared" si="60"/>
        <v>#VALUE!</v>
      </c>
      <c r="AF174" s="49" t="e">
        <f t="shared" si="60"/>
        <v>#VALUE!</v>
      </c>
      <c r="AG174" s="49" t="e">
        <f t="shared" si="60"/>
        <v>#VALUE!</v>
      </c>
      <c r="AH174" s="50" t="s">
        <v>22</v>
      </c>
      <c r="AI174" s="48">
        <f>_xlfn.AGGREGATE(9,6,C174:AG174)</f>
        <v>0</v>
      </c>
      <c r="AJ174" s="30"/>
    </row>
    <row r="175" spans="2:36" s="26" customFormat="1" x14ac:dyDescent="0.2"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I175" s="41"/>
    </row>
    <row r="176" spans="2:36" hidden="1" x14ac:dyDescent="0.2">
      <c r="C176" s="2" t="e">
        <f>YEAR(C179)</f>
        <v>#VALUE!</v>
      </c>
      <c r="D176" s="2" t="e">
        <f>MONTH(C179)</f>
        <v>#VALUE!</v>
      </c>
    </row>
    <row r="177" spans="2:36" x14ac:dyDescent="0.2">
      <c r="B177" s="6" t="s">
        <v>14</v>
      </c>
      <c r="C177" s="119" t="e">
        <f>C179</f>
        <v>#VALUE!</v>
      </c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4"/>
    </row>
    <row r="178" spans="2:36" hidden="1" x14ac:dyDescent="0.2">
      <c r="B178" s="36"/>
      <c r="C178" s="22" t="e">
        <f>DATE($C176,$D176,1)</f>
        <v>#VALUE!</v>
      </c>
      <c r="D178" s="22" t="e">
        <f t="shared" ref="D178:AG178" si="61">C178+1</f>
        <v>#VALUE!</v>
      </c>
      <c r="E178" s="22" t="e">
        <f t="shared" si="61"/>
        <v>#VALUE!</v>
      </c>
      <c r="F178" s="22" t="e">
        <f t="shared" si="61"/>
        <v>#VALUE!</v>
      </c>
      <c r="G178" s="22" t="e">
        <f t="shared" si="61"/>
        <v>#VALUE!</v>
      </c>
      <c r="H178" s="22" t="e">
        <f t="shared" si="61"/>
        <v>#VALUE!</v>
      </c>
      <c r="I178" s="22" t="e">
        <f t="shared" si="61"/>
        <v>#VALUE!</v>
      </c>
      <c r="J178" s="22" t="e">
        <f t="shared" si="61"/>
        <v>#VALUE!</v>
      </c>
      <c r="K178" s="22" t="e">
        <f t="shared" si="61"/>
        <v>#VALUE!</v>
      </c>
      <c r="L178" s="22" t="e">
        <f t="shared" si="61"/>
        <v>#VALUE!</v>
      </c>
      <c r="M178" s="22" t="e">
        <f t="shared" si="61"/>
        <v>#VALUE!</v>
      </c>
      <c r="N178" s="22" t="e">
        <f t="shared" si="61"/>
        <v>#VALUE!</v>
      </c>
      <c r="O178" s="22" t="e">
        <f t="shared" si="61"/>
        <v>#VALUE!</v>
      </c>
      <c r="P178" s="22" t="e">
        <f t="shared" si="61"/>
        <v>#VALUE!</v>
      </c>
      <c r="Q178" s="22" t="e">
        <f t="shared" si="61"/>
        <v>#VALUE!</v>
      </c>
      <c r="R178" s="22" t="e">
        <f t="shared" si="61"/>
        <v>#VALUE!</v>
      </c>
      <c r="S178" s="22" t="e">
        <f t="shared" si="61"/>
        <v>#VALUE!</v>
      </c>
      <c r="T178" s="22" t="e">
        <f t="shared" si="61"/>
        <v>#VALUE!</v>
      </c>
      <c r="U178" s="22" t="e">
        <f t="shared" si="61"/>
        <v>#VALUE!</v>
      </c>
      <c r="V178" s="22" t="e">
        <f t="shared" si="61"/>
        <v>#VALUE!</v>
      </c>
      <c r="W178" s="22" t="e">
        <f t="shared" si="61"/>
        <v>#VALUE!</v>
      </c>
      <c r="X178" s="22" t="e">
        <f t="shared" si="61"/>
        <v>#VALUE!</v>
      </c>
      <c r="Y178" s="22" t="e">
        <f t="shared" si="61"/>
        <v>#VALUE!</v>
      </c>
      <c r="Z178" s="22" t="e">
        <f t="shared" si="61"/>
        <v>#VALUE!</v>
      </c>
      <c r="AA178" s="22" t="e">
        <f t="shared" si="61"/>
        <v>#VALUE!</v>
      </c>
      <c r="AB178" s="22" t="e">
        <f t="shared" si="61"/>
        <v>#VALUE!</v>
      </c>
      <c r="AC178" s="22" t="e">
        <f t="shared" si="61"/>
        <v>#VALUE!</v>
      </c>
      <c r="AD178" s="22" t="e">
        <f t="shared" si="61"/>
        <v>#VALUE!</v>
      </c>
      <c r="AE178" s="22" t="e">
        <f t="shared" si="61"/>
        <v>#VALUE!</v>
      </c>
      <c r="AF178" s="22" t="e">
        <f t="shared" si="61"/>
        <v>#VALUE!</v>
      </c>
      <c r="AG178" s="22" t="e">
        <f t="shared" si="61"/>
        <v>#VALUE!</v>
      </c>
      <c r="AH178" s="37"/>
      <c r="AI178" s="38"/>
    </row>
    <row r="179" spans="2:36" x14ac:dyDescent="0.2">
      <c r="B179" s="20" t="s">
        <v>15</v>
      </c>
      <c r="C179" s="39" t="e">
        <f>IF(EDATE(C164,1)&gt;$G$6,"",EDATE(C164,1))</f>
        <v>#VALUE!</v>
      </c>
      <c r="D179" s="22" t="e">
        <f t="shared" ref="D179:AG179" si="62">IF(D178&gt;$G$6,"",IF(C179=EOMONTH(DATE($C176,$D176,1),0),"",IF(C179="","",C179+1)))</f>
        <v>#VALUE!</v>
      </c>
      <c r="E179" s="22" t="e">
        <f t="shared" si="62"/>
        <v>#VALUE!</v>
      </c>
      <c r="F179" s="22" t="e">
        <f t="shared" si="62"/>
        <v>#VALUE!</v>
      </c>
      <c r="G179" s="22" t="e">
        <f t="shared" si="62"/>
        <v>#VALUE!</v>
      </c>
      <c r="H179" s="22" t="e">
        <f t="shared" si="62"/>
        <v>#VALUE!</v>
      </c>
      <c r="I179" s="22" t="e">
        <f t="shared" si="62"/>
        <v>#VALUE!</v>
      </c>
      <c r="J179" s="22" t="e">
        <f t="shared" si="62"/>
        <v>#VALUE!</v>
      </c>
      <c r="K179" s="22" t="e">
        <f t="shared" si="62"/>
        <v>#VALUE!</v>
      </c>
      <c r="L179" s="22" t="e">
        <f t="shared" si="62"/>
        <v>#VALUE!</v>
      </c>
      <c r="M179" s="22" t="e">
        <f t="shared" si="62"/>
        <v>#VALUE!</v>
      </c>
      <c r="N179" s="22" t="e">
        <f t="shared" si="62"/>
        <v>#VALUE!</v>
      </c>
      <c r="O179" s="22" t="e">
        <f t="shared" si="62"/>
        <v>#VALUE!</v>
      </c>
      <c r="P179" s="22" t="e">
        <f t="shared" si="62"/>
        <v>#VALUE!</v>
      </c>
      <c r="Q179" s="22" t="e">
        <f t="shared" si="62"/>
        <v>#VALUE!</v>
      </c>
      <c r="R179" s="22" t="e">
        <f t="shared" si="62"/>
        <v>#VALUE!</v>
      </c>
      <c r="S179" s="22" t="e">
        <f t="shared" si="62"/>
        <v>#VALUE!</v>
      </c>
      <c r="T179" s="22" t="e">
        <f t="shared" si="62"/>
        <v>#VALUE!</v>
      </c>
      <c r="U179" s="22" t="e">
        <f t="shared" si="62"/>
        <v>#VALUE!</v>
      </c>
      <c r="V179" s="22" t="e">
        <f t="shared" si="62"/>
        <v>#VALUE!</v>
      </c>
      <c r="W179" s="22" t="e">
        <f t="shared" si="62"/>
        <v>#VALUE!</v>
      </c>
      <c r="X179" s="22" t="e">
        <f t="shared" si="62"/>
        <v>#VALUE!</v>
      </c>
      <c r="Y179" s="22" t="e">
        <f t="shared" si="62"/>
        <v>#VALUE!</v>
      </c>
      <c r="Z179" s="22" t="e">
        <f t="shared" si="62"/>
        <v>#VALUE!</v>
      </c>
      <c r="AA179" s="22" t="e">
        <f t="shared" si="62"/>
        <v>#VALUE!</v>
      </c>
      <c r="AB179" s="22" t="e">
        <f t="shared" si="62"/>
        <v>#VALUE!</v>
      </c>
      <c r="AC179" s="22" t="e">
        <f t="shared" si="62"/>
        <v>#VALUE!</v>
      </c>
      <c r="AD179" s="22" t="e">
        <f t="shared" si="62"/>
        <v>#VALUE!</v>
      </c>
      <c r="AE179" s="22" t="e">
        <f t="shared" si="62"/>
        <v>#VALUE!</v>
      </c>
      <c r="AF179" s="22" t="e">
        <f t="shared" si="62"/>
        <v>#VALUE!</v>
      </c>
      <c r="AG179" s="22" t="e">
        <f t="shared" si="62"/>
        <v>#VALUE!</v>
      </c>
      <c r="AH179" s="23" t="s">
        <v>16</v>
      </c>
      <c r="AI179" s="24">
        <f>+COUNTIFS(C180:AG180,"土",C181:AG181,"")+COUNTIFS(C180:AG180,"日",C181:AG181,"")</f>
        <v>0</v>
      </c>
    </row>
    <row r="180" spans="2:36" s="26" customFormat="1" x14ac:dyDescent="0.2">
      <c r="B180" s="40" t="s">
        <v>5</v>
      </c>
      <c r="C180" s="51" t="str">
        <f>IFERROR(TEXT(WEEKDAY(+C179),"aaa"),"")</f>
        <v/>
      </c>
      <c r="D180" s="51" t="str">
        <f t="shared" ref="D180:AG180" si="63">IFERROR(TEXT(WEEKDAY(+D179),"aaa"),"")</f>
        <v/>
      </c>
      <c r="E180" s="51" t="str">
        <f t="shared" si="63"/>
        <v/>
      </c>
      <c r="F180" s="51" t="str">
        <f t="shared" si="63"/>
        <v/>
      </c>
      <c r="G180" s="51" t="str">
        <f t="shared" si="63"/>
        <v/>
      </c>
      <c r="H180" s="51" t="str">
        <f t="shared" si="63"/>
        <v/>
      </c>
      <c r="I180" s="51" t="str">
        <f t="shared" si="63"/>
        <v/>
      </c>
      <c r="J180" s="51" t="str">
        <f t="shared" si="63"/>
        <v/>
      </c>
      <c r="K180" s="51" t="str">
        <f t="shared" si="63"/>
        <v/>
      </c>
      <c r="L180" s="51" t="str">
        <f t="shared" si="63"/>
        <v/>
      </c>
      <c r="M180" s="51" t="str">
        <f t="shared" si="63"/>
        <v/>
      </c>
      <c r="N180" s="51" t="str">
        <f t="shared" si="63"/>
        <v/>
      </c>
      <c r="O180" s="51" t="str">
        <f t="shared" si="63"/>
        <v/>
      </c>
      <c r="P180" s="51" t="str">
        <f t="shared" si="63"/>
        <v/>
      </c>
      <c r="Q180" s="51" t="str">
        <f t="shared" si="63"/>
        <v/>
      </c>
      <c r="R180" s="51" t="str">
        <f t="shared" si="63"/>
        <v/>
      </c>
      <c r="S180" s="51" t="str">
        <f t="shared" si="63"/>
        <v/>
      </c>
      <c r="T180" s="51" t="str">
        <f t="shared" si="63"/>
        <v/>
      </c>
      <c r="U180" s="51" t="str">
        <f t="shared" si="63"/>
        <v/>
      </c>
      <c r="V180" s="51" t="str">
        <f t="shared" si="63"/>
        <v/>
      </c>
      <c r="W180" s="51" t="str">
        <f t="shared" si="63"/>
        <v/>
      </c>
      <c r="X180" s="51" t="str">
        <f t="shared" si="63"/>
        <v/>
      </c>
      <c r="Y180" s="51" t="str">
        <f t="shared" si="63"/>
        <v/>
      </c>
      <c r="Z180" s="51" t="str">
        <f t="shared" si="63"/>
        <v/>
      </c>
      <c r="AA180" s="51" t="str">
        <f t="shared" si="63"/>
        <v/>
      </c>
      <c r="AB180" s="51" t="str">
        <f t="shared" si="63"/>
        <v/>
      </c>
      <c r="AC180" s="51" t="str">
        <f t="shared" si="63"/>
        <v/>
      </c>
      <c r="AD180" s="51" t="str">
        <f t="shared" si="63"/>
        <v/>
      </c>
      <c r="AE180" s="51" t="str">
        <f t="shared" si="63"/>
        <v/>
      </c>
      <c r="AF180" s="51" t="str">
        <f t="shared" si="63"/>
        <v/>
      </c>
      <c r="AG180" s="51" t="str">
        <f t="shared" si="63"/>
        <v/>
      </c>
      <c r="AH180" s="23" t="s">
        <v>20</v>
      </c>
      <c r="AI180" s="24">
        <f>+COUNTIF(C181:AG181,"夏休")+COUNTIF(C181:AG181,"冬休")+COUNTIF(C181:AG181,"中止")</f>
        <v>0</v>
      </c>
    </row>
    <row r="181" spans="2:36" s="26" customFormat="1" ht="13.5" customHeight="1" x14ac:dyDescent="0.2">
      <c r="B181" s="75" t="s">
        <v>19</v>
      </c>
      <c r="C181" s="77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107"/>
      <c r="AH181" s="27" t="s">
        <v>2</v>
      </c>
      <c r="AI181" s="28">
        <f>COUNT(C179:AG179)-AI180</f>
        <v>0</v>
      </c>
    </row>
    <row r="182" spans="2:36" s="26" customFormat="1" ht="13.5" customHeight="1" x14ac:dyDescent="0.2">
      <c r="B182" s="76"/>
      <c r="C182" s="77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107"/>
      <c r="AH182" s="27" t="s">
        <v>6</v>
      </c>
      <c r="AI182" s="29">
        <f>+COUNTIF(C183:AG184,"休")</f>
        <v>0</v>
      </c>
      <c r="AJ182" s="30" t="e">
        <f>IF(AI183&gt;0.285,"",IF(AI182&lt;AI179,"←計画日数が足りません",""))</f>
        <v>#DIV/0!</v>
      </c>
    </row>
    <row r="183" spans="2:36" s="26" customFormat="1" ht="13.5" customHeight="1" x14ac:dyDescent="0.2">
      <c r="B183" s="108" t="s">
        <v>0</v>
      </c>
      <c r="C183" s="109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12"/>
      <c r="AH183" s="27" t="s">
        <v>8</v>
      </c>
      <c r="AI183" s="31" t="e">
        <f>+AI182/AI181</f>
        <v>#DIV/0!</v>
      </c>
    </row>
    <row r="184" spans="2:36" s="26" customFormat="1" x14ac:dyDescent="0.2">
      <c r="B184" s="108"/>
      <c r="C184" s="109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12"/>
      <c r="AH184" s="27" t="s">
        <v>9</v>
      </c>
      <c r="AI184" s="29">
        <f>+COUNTA(C185:AG186)</f>
        <v>0</v>
      </c>
    </row>
    <row r="185" spans="2:36" s="26" customFormat="1" x14ac:dyDescent="0.2">
      <c r="B185" s="113" t="s">
        <v>7</v>
      </c>
      <c r="C185" s="115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7"/>
      <c r="AH185" s="32" t="s">
        <v>4</v>
      </c>
      <c r="AI185" s="33" t="e">
        <f>+AI184/AI181</f>
        <v>#DIV/0!</v>
      </c>
    </row>
    <row r="186" spans="2:36" s="26" customFormat="1" x14ac:dyDescent="0.2">
      <c r="B186" s="114"/>
      <c r="C186" s="116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  <c r="AB186" s="111"/>
      <c r="AC186" s="111"/>
      <c r="AD186" s="111"/>
      <c r="AE186" s="111"/>
      <c r="AF186" s="111"/>
      <c r="AG186" s="118"/>
      <c r="AH186" s="34" t="s">
        <v>13</v>
      </c>
      <c r="AI186" s="35" t="str">
        <f>IF(7&gt;AI181,"対象外",IF(AI184&gt;=AI179,"OK","NG"))</f>
        <v>対象外</v>
      </c>
      <c r="AJ186" s="30" t="str">
        <f>IF(AI186="対象外","←７日間に満たない期間は達成判定の対象外",IF(AI186="NG","←月単位未達成","←月単位達成"))</f>
        <v>←７日間に満たない期間は達成判定の対象外</v>
      </c>
    </row>
    <row r="187" spans="2:36" hidden="1" x14ac:dyDescent="0.2">
      <c r="B187" s="15"/>
      <c r="C187" s="46" t="e">
        <f t="shared" ref="C187:AG187" si="64">IF(AND(DAY(C179)&gt;=22,DAY(C179)&lt;=28,C180="土"),1,0)</f>
        <v>#VALUE!</v>
      </c>
      <c r="D187" s="46" t="e">
        <f t="shared" si="64"/>
        <v>#VALUE!</v>
      </c>
      <c r="E187" s="46" t="e">
        <f t="shared" si="64"/>
        <v>#VALUE!</v>
      </c>
      <c r="F187" s="46" t="e">
        <f t="shared" si="64"/>
        <v>#VALUE!</v>
      </c>
      <c r="G187" s="46" t="e">
        <f t="shared" si="64"/>
        <v>#VALUE!</v>
      </c>
      <c r="H187" s="46" t="e">
        <f t="shared" si="64"/>
        <v>#VALUE!</v>
      </c>
      <c r="I187" s="46" t="e">
        <f t="shared" si="64"/>
        <v>#VALUE!</v>
      </c>
      <c r="J187" s="46" t="e">
        <f t="shared" si="64"/>
        <v>#VALUE!</v>
      </c>
      <c r="K187" s="46" t="e">
        <f t="shared" si="64"/>
        <v>#VALUE!</v>
      </c>
      <c r="L187" s="46" t="e">
        <f t="shared" si="64"/>
        <v>#VALUE!</v>
      </c>
      <c r="M187" s="46" t="e">
        <f t="shared" si="64"/>
        <v>#VALUE!</v>
      </c>
      <c r="N187" s="46" t="e">
        <f t="shared" si="64"/>
        <v>#VALUE!</v>
      </c>
      <c r="O187" s="46" t="e">
        <f t="shared" si="64"/>
        <v>#VALUE!</v>
      </c>
      <c r="P187" s="46" t="e">
        <f t="shared" si="64"/>
        <v>#VALUE!</v>
      </c>
      <c r="Q187" s="46" t="e">
        <f t="shared" si="64"/>
        <v>#VALUE!</v>
      </c>
      <c r="R187" s="46" t="e">
        <f t="shared" si="64"/>
        <v>#VALUE!</v>
      </c>
      <c r="S187" s="46" t="e">
        <f t="shared" si="64"/>
        <v>#VALUE!</v>
      </c>
      <c r="T187" s="46" t="e">
        <f t="shared" si="64"/>
        <v>#VALUE!</v>
      </c>
      <c r="U187" s="46" t="e">
        <f t="shared" si="64"/>
        <v>#VALUE!</v>
      </c>
      <c r="V187" s="46" t="e">
        <f t="shared" si="64"/>
        <v>#VALUE!</v>
      </c>
      <c r="W187" s="46" t="e">
        <f t="shared" si="64"/>
        <v>#VALUE!</v>
      </c>
      <c r="X187" s="46" t="e">
        <f t="shared" si="64"/>
        <v>#VALUE!</v>
      </c>
      <c r="Y187" s="46" t="e">
        <f t="shared" si="64"/>
        <v>#VALUE!</v>
      </c>
      <c r="Z187" s="46" t="e">
        <f t="shared" si="64"/>
        <v>#VALUE!</v>
      </c>
      <c r="AA187" s="46" t="e">
        <f t="shared" si="64"/>
        <v>#VALUE!</v>
      </c>
      <c r="AB187" s="46" t="e">
        <f t="shared" si="64"/>
        <v>#VALUE!</v>
      </c>
      <c r="AC187" s="46" t="e">
        <f t="shared" si="64"/>
        <v>#VALUE!</v>
      </c>
      <c r="AD187" s="46" t="e">
        <f t="shared" si="64"/>
        <v>#VALUE!</v>
      </c>
      <c r="AE187" s="46" t="e">
        <f t="shared" si="64"/>
        <v>#VALUE!</v>
      </c>
      <c r="AF187" s="46" t="e">
        <f t="shared" si="64"/>
        <v>#VALUE!</v>
      </c>
      <c r="AG187" s="46" t="e">
        <f t="shared" si="64"/>
        <v>#VALUE!</v>
      </c>
      <c r="AH187" s="47" t="s">
        <v>21</v>
      </c>
      <c r="AI187" s="48">
        <f>_xlfn.AGGREGATE(9,6,C187:AG187)</f>
        <v>0</v>
      </c>
      <c r="AJ187" s="30"/>
    </row>
    <row r="188" spans="2:36" hidden="1" x14ac:dyDescent="0.2">
      <c r="B188" s="15"/>
      <c r="C188" s="49" t="e">
        <f t="shared" ref="C188:AG188" si="65">IF(AND(DAY(C179)&gt;=22,DAY(C179)&lt;=28,C180="土",OR(C185="休",C185="雨")),1,0)</f>
        <v>#VALUE!</v>
      </c>
      <c r="D188" s="49" t="e">
        <f t="shared" si="65"/>
        <v>#VALUE!</v>
      </c>
      <c r="E188" s="49" t="e">
        <f t="shared" si="65"/>
        <v>#VALUE!</v>
      </c>
      <c r="F188" s="49" t="e">
        <f t="shared" si="65"/>
        <v>#VALUE!</v>
      </c>
      <c r="G188" s="49" t="e">
        <f t="shared" si="65"/>
        <v>#VALUE!</v>
      </c>
      <c r="H188" s="49" t="e">
        <f t="shared" si="65"/>
        <v>#VALUE!</v>
      </c>
      <c r="I188" s="49" t="e">
        <f t="shared" si="65"/>
        <v>#VALUE!</v>
      </c>
      <c r="J188" s="49" t="e">
        <f t="shared" si="65"/>
        <v>#VALUE!</v>
      </c>
      <c r="K188" s="49" t="e">
        <f t="shared" si="65"/>
        <v>#VALUE!</v>
      </c>
      <c r="L188" s="49" t="e">
        <f t="shared" si="65"/>
        <v>#VALUE!</v>
      </c>
      <c r="M188" s="49" t="e">
        <f t="shared" si="65"/>
        <v>#VALUE!</v>
      </c>
      <c r="N188" s="49" t="e">
        <f t="shared" si="65"/>
        <v>#VALUE!</v>
      </c>
      <c r="O188" s="49" t="e">
        <f t="shared" si="65"/>
        <v>#VALUE!</v>
      </c>
      <c r="P188" s="49" t="e">
        <f t="shared" si="65"/>
        <v>#VALUE!</v>
      </c>
      <c r="Q188" s="49" t="e">
        <f t="shared" si="65"/>
        <v>#VALUE!</v>
      </c>
      <c r="R188" s="49" t="e">
        <f t="shared" si="65"/>
        <v>#VALUE!</v>
      </c>
      <c r="S188" s="49" t="e">
        <f t="shared" si="65"/>
        <v>#VALUE!</v>
      </c>
      <c r="T188" s="49" t="e">
        <f t="shared" si="65"/>
        <v>#VALUE!</v>
      </c>
      <c r="U188" s="49" t="e">
        <f t="shared" si="65"/>
        <v>#VALUE!</v>
      </c>
      <c r="V188" s="49" t="e">
        <f t="shared" si="65"/>
        <v>#VALUE!</v>
      </c>
      <c r="W188" s="49" t="e">
        <f t="shared" si="65"/>
        <v>#VALUE!</v>
      </c>
      <c r="X188" s="49" t="e">
        <f t="shared" si="65"/>
        <v>#VALUE!</v>
      </c>
      <c r="Y188" s="49" t="e">
        <f t="shared" si="65"/>
        <v>#VALUE!</v>
      </c>
      <c r="Z188" s="49" t="e">
        <f t="shared" si="65"/>
        <v>#VALUE!</v>
      </c>
      <c r="AA188" s="49" t="e">
        <f t="shared" si="65"/>
        <v>#VALUE!</v>
      </c>
      <c r="AB188" s="49" t="e">
        <f t="shared" si="65"/>
        <v>#VALUE!</v>
      </c>
      <c r="AC188" s="49" t="e">
        <f t="shared" si="65"/>
        <v>#VALUE!</v>
      </c>
      <c r="AD188" s="49" t="e">
        <f t="shared" si="65"/>
        <v>#VALUE!</v>
      </c>
      <c r="AE188" s="49" t="e">
        <f t="shared" si="65"/>
        <v>#VALUE!</v>
      </c>
      <c r="AF188" s="49" t="e">
        <f t="shared" si="65"/>
        <v>#VALUE!</v>
      </c>
      <c r="AG188" s="49" t="e">
        <f t="shared" si="65"/>
        <v>#VALUE!</v>
      </c>
      <c r="AH188" s="50" t="s">
        <v>22</v>
      </c>
      <c r="AI188" s="48">
        <f>_xlfn.AGGREGATE(9,6,C188:AG188)</f>
        <v>0</v>
      </c>
      <c r="AJ188" s="30"/>
    </row>
    <row r="189" spans="2:36" s="26" customFormat="1" x14ac:dyDescent="0.2"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I189" s="41"/>
    </row>
    <row r="190" spans="2:36" hidden="1" x14ac:dyDescent="0.2">
      <c r="C190" s="2" t="e">
        <f>YEAR(C193)</f>
        <v>#VALUE!</v>
      </c>
      <c r="D190" s="2" t="e">
        <f>MONTH(C193)</f>
        <v>#VALUE!</v>
      </c>
    </row>
    <row r="191" spans="2:36" x14ac:dyDescent="0.2">
      <c r="B191" s="6" t="s">
        <v>14</v>
      </c>
      <c r="C191" s="119" t="e">
        <f>C193</f>
        <v>#VALUE!</v>
      </c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4"/>
    </row>
    <row r="192" spans="2:36" hidden="1" x14ac:dyDescent="0.2">
      <c r="B192" s="36"/>
      <c r="C192" s="22" t="e">
        <f>DATE($C190,$D190,1)</f>
        <v>#VALUE!</v>
      </c>
      <c r="D192" s="22" t="e">
        <f t="shared" ref="D192:AG192" si="66">C192+1</f>
        <v>#VALUE!</v>
      </c>
      <c r="E192" s="22" t="e">
        <f t="shared" si="66"/>
        <v>#VALUE!</v>
      </c>
      <c r="F192" s="22" t="e">
        <f t="shared" si="66"/>
        <v>#VALUE!</v>
      </c>
      <c r="G192" s="22" t="e">
        <f t="shared" si="66"/>
        <v>#VALUE!</v>
      </c>
      <c r="H192" s="22" t="e">
        <f t="shared" si="66"/>
        <v>#VALUE!</v>
      </c>
      <c r="I192" s="22" t="e">
        <f t="shared" si="66"/>
        <v>#VALUE!</v>
      </c>
      <c r="J192" s="22" t="e">
        <f t="shared" si="66"/>
        <v>#VALUE!</v>
      </c>
      <c r="K192" s="22" t="e">
        <f t="shared" si="66"/>
        <v>#VALUE!</v>
      </c>
      <c r="L192" s="22" t="e">
        <f t="shared" si="66"/>
        <v>#VALUE!</v>
      </c>
      <c r="M192" s="22" t="e">
        <f t="shared" si="66"/>
        <v>#VALUE!</v>
      </c>
      <c r="N192" s="22" t="e">
        <f t="shared" si="66"/>
        <v>#VALUE!</v>
      </c>
      <c r="O192" s="22" t="e">
        <f t="shared" si="66"/>
        <v>#VALUE!</v>
      </c>
      <c r="P192" s="22" t="e">
        <f t="shared" si="66"/>
        <v>#VALUE!</v>
      </c>
      <c r="Q192" s="22" t="e">
        <f t="shared" si="66"/>
        <v>#VALUE!</v>
      </c>
      <c r="R192" s="22" t="e">
        <f t="shared" si="66"/>
        <v>#VALUE!</v>
      </c>
      <c r="S192" s="22" t="e">
        <f t="shared" si="66"/>
        <v>#VALUE!</v>
      </c>
      <c r="T192" s="22" t="e">
        <f t="shared" si="66"/>
        <v>#VALUE!</v>
      </c>
      <c r="U192" s="22" t="e">
        <f t="shared" si="66"/>
        <v>#VALUE!</v>
      </c>
      <c r="V192" s="22" t="e">
        <f t="shared" si="66"/>
        <v>#VALUE!</v>
      </c>
      <c r="W192" s="22" t="e">
        <f t="shared" si="66"/>
        <v>#VALUE!</v>
      </c>
      <c r="X192" s="22" t="e">
        <f t="shared" si="66"/>
        <v>#VALUE!</v>
      </c>
      <c r="Y192" s="22" t="e">
        <f t="shared" si="66"/>
        <v>#VALUE!</v>
      </c>
      <c r="Z192" s="22" t="e">
        <f t="shared" si="66"/>
        <v>#VALUE!</v>
      </c>
      <c r="AA192" s="22" t="e">
        <f t="shared" si="66"/>
        <v>#VALUE!</v>
      </c>
      <c r="AB192" s="22" t="e">
        <f t="shared" si="66"/>
        <v>#VALUE!</v>
      </c>
      <c r="AC192" s="22" t="e">
        <f t="shared" si="66"/>
        <v>#VALUE!</v>
      </c>
      <c r="AD192" s="22" t="e">
        <f t="shared" si="66"/>
        <v>#VALUE!</v>
      </c>
      <c r="AE192" s="22" t="e">
        <f t="shared" si="66"/>
        <v>#VALUE!</v>
      </c>
      <c r="AF192" s="22" t="e">
        <f t="shared" si="66"/>
        <v>#VALUE!</v>
      </c>
      <c r="AG192" s="22" t="e">
        <f t="shared" si="66"/>
        <v>#VALUE!</v>
      </c>
      <c r="AH192" s="37"/>
      <c r="AI192" s="38"/>
    </row>
    <row r="193" spans="2:36" x14ac:dyDescent="0.2">
      <c r="B193" s="20" t="s">
        <v>15</v>
      </c>
      <c r="C193" s="39" t="e">
        <f>IF(EDATE(C178,1)&gt;$G$6,"",EDATE(C178,1))</f>
        <v>#VALUE!</v>
      </c>
      <c r="D193" s="22" t="e">
        <f t="shared" ref="D193:AG193" si="67">IF(D192&gt;$G$6,"",IF(C193=EOMONTH(DATE($C190,$D190,1),0),"",IF(C193="","",C193+1)))</f>
        <v>#VALUE!</v>
      </c>
      <c r="E193" s="22" t="e">
        <f t="shared" si="67"/>
        <v>#VALUE!</v>
      </c>
      <c r="F193" s="22" t="e">
        <f t="shared" si="67"/>
        <v>#VALUE!</v>
      </c>
      <c r="G193" s="22" t="e">
        <f t="shared" si="67"/>
        <v>#VALUE!</v>
      </c>
      <c r="H193" s="22" t="e">
        <f t="shared" si="67"/>
        <v>#VALUE!</v>
      </c>
      <c r="I193" s="22" t="e">
        <f t="shared" si="67"/>
        <v>#VALUE!</v>
      </c>
      <c r="J193" s="22" t="e">
        <f t="shared" si="67"/>
        <v>#VALUE!</v>
      </c>
      <c r="K193" s="22" t="e">
        <f t="shared" si="67"/>
        <v>#VALUE!</v>
      </c>
      <c r="L193" s="22" t="e">
        <f t="shared" si="67"/>
        <v>#VALUE!</v>
      </c>
      <c r="M193" s="22" t="e">
        <f t="shared" si="67"/>
        <v>#VALUE!</v>
      </c>
      <c r="N193" s="22" t="e">
        <f t="shared" si="67"/>
        <v>#VALUE!</v>
      </c>
      <c r="O193" s="22" t="e">
        <f t="shared" si="67"/>
        <v>#VALUE!</v>
      </c>
      <c r="P193" s="22" t="e">
        <f t="shared" si="67"/>
        <v>#VALUE!</v>
      </c>
      <c r="Q193" s="22" t="e">
        <f t="shared" si="67"/>
        <v>#VALUE!</v>
      </c>
      <c r="R193" s="22" t="e">
        <f t="shared" si="67"/>
        <v>#VALUE!</v>
      </c>
      <c r="S193" s="22" t="e">
        <f t="shared" si="67"/>
        <v>#VALUE!</v>
      </c>
      <c r="T193" s="22" t="e">
        <f t="shared" si="67"/>
        <v>#VALUE!</v>
      </c>
      <c r="U193" s="22" t="e">
        <f t="shared" si="67"/>
        <v>#VALUE!</v>
      </c>
      <c r="V193" s="22" t="e">
        <f t="shared" si="67"/>
        <v>#VALUE!</v>
      </c>
      <c r="W193" s="22" t="e">
        <f t="shared" si="67"/>
        <v>#VALUE!</v>
      </c>
      <c r="X193" s="22" t="e">
        <f t="shared" si="67"/>
        <v>#VALUE!</v>
      </c>
      <c r="Y193" s="22" t="e">
        <f t="shared" si="67"/>
        <v>#VALUE!</v>
      </c>
      <c r="Z193" s="22" t="e">
        <f t="shared" si="67"/>
        <v>#VALUE!</v>
      </c>
      <c r="AA193" s="22" t="e">
        <f t="shared" si="67"/>
        <v>#VALUE!</v>
      </c>
      <c r="AB193" s="22" t="e">
        <f t="shared" si="67"/>
        <v>#VALUE!</v>
      </c>
      <c r="AC193" s="22" t="e">
        <f t="shared" si="67"/>
        <v>#VALUE!</v>
      </c>
      <c r="AD193" s="22" t="e">
        <f t="shared" si="67"/>
        <v>#VALUE!</v>
      </c>
      <c r="AE193" s="22" t="e">
        <f t="shared" si="67"/>
        <v>#VALUE!</v>
      </c>
      <c r="AF193" s="22" t="e">
        <f t="shared" si="67"/>
        <v>#VALUE!</v>
      </c>
      <c r="AG193" s="22" t="e">
        <f t="shared" si="67"/>
        <v>#VALUE!</v>
      </c>
      <c r="AH193" s="23" t="s">
        <v>16</v>
      </c>
      <c r="AI193" s="24">
        <f>+COUNTIFS(C194:AG194,"土",C195:AG195,"")+COUNTIFS(C194:AG194,"日",C195:AG195,"")</f>
        <v>0</v>
      </c>
    </row>
    <row r="194" spans="2:36" s="26" customFormat="1" x14ac:dyDescent="0.2">
      <c r="B194" s="40" t="s">
        <v>5</v>
      </c>
      <c r="C194" s="51" t="str">
        <f>IFERROR(TEXT(WEEKDAY(+C193),"aaa"),"")</f>
        <v/>
      </c>
      <c r="D194" s="51" t="str">
        <f t="shared" ref="D194:AG194" si="68">IFERROR(TEXT(WEEKDAY(+D193),"aaa"),"")</f>
        <v/>
      </c>
      <c r="E194" s="51" t="str">
        <f t="shared" si="68"/>
        <v/>
      </c>
      <c r="F194" s="51" t="str">
        <f t="shared" si="68"/>
        <v/>
      </c>
      <c r="G194" s="51" t="str">
        <f t="shared" si="68"/>
        <v/>
      </c>
      <c r="H194" s="51" t="str">
        <f t="shared" si="68"/>
        <v/>
      </c>
      <c r="I194" s="51" t="str">
        <f t="shared" si="68"/>
        <v/>
      </c>
      <c r="J194" s="51" t="str">
        <f t="shared" si="68"/>
        <v/>
      </c>
      <c r="K194" s="51" t="str">
        <f t="shared" si="68"/>
        <v/>
      </c>
      <c r="L194" s="51" t="str">
        <f t="shared" si="68"/>
        <v/>
      </c>
      <c r="M194" s="51" t="str">
        <f t="shared" si="68"/>
        <v/>
      </c>
      <c r="N194" s="51" t="str">
        <f t="shared" si="68"/>
        <v/>
      </c>
      <c r="O194" s="51" t="str">
        <f t="shared" si="68"/>
        <v/>
      </c>
      <c r="P194" s="51" t="str">
        <f t="shared" si="68"/>
        <v/>
      </c>
      <c r="Q194" s="51" t="str">
        <f t="shared" si="68"/>
        <v/>
      </c>
      <c r="R194" s="51" t="str">
        <f t="shared" si="68"/>
        <v/>
      </c>
      <c r="S194" s="51" t="str">
        <f t="shared" si="68"/>
        <v/>
      </c>
      <c r="T194" s="51" t="str">
        <f t="shared" si="68"/>
        <v/>
      </c>
      <c r="U194" s="51" t="str">
        <f t="shared" si="68"/>
        <v/>
      </c>
      <c r="V194" s="51" t="str">
        <f t="shared" si="68"/>
        <v/>
      </c>
      <c r="W194" s="51" t="str">
        <f t="shared" si="68"/>
        <v/>
      </c>
      <c r="X194" s="51" t="str">
        <f t="shared" si="68"/>
        <v/>
      </c>
      <c r="Y194" s="51" t="str">
        <f t="shared" si="68"/>
        <v/>
      </c>
      <c r="Z194" s="51" t="str">
        <f t="shared" si="68"/>
        <v/>
      </c>
      <c r="AA194" s="51" t="str">
        <f t="shared" si="68"/>
        <v/>
      </c>
      <c r="AB194" s="51" t="str">
        <f t="shared" si="68"/>
        <v/>
      </c>
      <c r="AC194" s="51" t="str">
        <f t="shared" si="68"/>
        <v/>
      </c>
      <c r="AD194" s="51" t="str">
        <f t="shared" si="68"/>
        <v/>
      </c>
      <c r="AE194" s="51" t="str">
        <f t="shared" si="68"/>
        <v/>
      </c>
      <c r="AF194" s="51" t="str">
        <f t="shared" si="68"/>
        <v/>
      </c>
      <c r="AG194" s="51" t="str">
        <f t="shared" si="68"/>
        <v/>
      </c>
      <c r="AH194" s="23" t="s">
        <v>20</v>
      </c>
      <c r="AI194" s="24">
        <f>+COUNTIF(C195:AG195,"夏休")+COUNTIF(C195:AG195,"冬休")+COUNTIF(C195:AG195,"中止")</f>
        <v>0</v>
      </c>
    </row>
    <row r="195" spans="2:36" s="26" customFormat="1" ht="13.5" customHeight="1" x14ac:dyDescent="0.2">
      <c r="B195" s="75" t="s">
        <v>19</v>
      </c>
      <c r="C195" s="77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107"/>
      <c r="AH195" s="27" t="s">
        <v>2</v>
      </c>
      <c r="AI195" s="28">
        <f>COUNT(C193:AG193)-AI194</f>
        <v>0</v>
      </c>
    </row>
    <row r="196" spans="2:36" s="26" customFormat="1" ht="13.5" customHeight="1" x14ac:dyDescent="0.2">
      <c r="B196" s="76"/>
      <c r="C196" s="77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107"/>
      <c r="AH196" s="27" t="s">
        <v>6</v>
      </c>
      <c r="AI196" s="29">
        <f>+COUNTIF(C197:AG198,"休")</f>
        <v>0</v>
      </c>
      <c r="AJ196" s="30" t="e">
        <f>IF(AI197&gt;0.285,"",IF(AI196&lt;AI193,"←計画日数が足りません",""))</f>
        <v>#DIV/0!</v>
      </c>
    </row>
    <row r="197" spans="2:36" s="26" customFormat="1" ht="13.5" customHeight="1" x14ac:dyDescent="0.2">
      <c r="B197" s="108" t="s">
        <v>0</v>
      </c>
      <c r="C197" s="109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6"/>
      <c r="AD197" s="106"/>
      <c r="AE197" s="106"/>
      <c r="AF197" s="106"/>
      <c r="AG197" s="112"/>
      <c r="AH197" s="27" t="s">
        <v>8</v>
      </c>
      <c r="AI197" s="31" t="e">
        <f>+AI196/AI195</f>
        <v>#DIV/0!</v>
      </c>
    </row>
    <row r="198" spans="2:36" s="26" customFormat="1" x14ac:dyDescent="0.2">
      <c r="B198" s="108"/>
      <c r="C198" s="109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12"/>
      <c r="AH198" s="27" t="s">
        <v>9</v>
      </c>
      <c r="AI198" s="29">
        <f>+COUNTA(C199:AG200)</f>
        <v>0</v>
      </c>
    </row>
    <row r="199" spans="2:36" s="26" customFormat="1" x14ac:dyDescent="0.2">
      <c r="B199" s="113" t="s">
        <v>7</v>
      </c>
      <c r="C199" s="115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/>
      <c r="AE199" s="110"/>
      <c r="AF199" s="110"/>
      <c r="AG199" s="117"/>
      <c r="AH199" s="32" t="s">
        <v>4</v>
      </c>
      <c r="AI199" s="33" t="e">
        <f>+AI198/AI195</f>
        <v>#DIV/0!</v>
      </c>
    </row>
    <row r="200" spans="2:36" s="26" customFormat="1" x14ac:dyDescent="0.2">
      <c r="B200" s="114"/>
      <c r="C200" s="116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118"/>
      <c r="AH200" s="34" t="s">
        <v>13</v>
      </c>
      <c r="AI200" s="35" t="str">
        <f>IF(7&gt;AI195,"対象外",IF(AI198&gt;=AI193,"OK","NG"))</f>
        <v>対象外</v>
      </c>
      <c r="AJ200" s="30" t="str">
        <f>IF(AI200="対象外","←７日間に満たない期間は達成判定の対象外",IF(AI200="NG","←月単位未達成","←月単位達成"))</f>
        <v>←７日間に満たない期間は達成判定の対象外</v>
      </c>
    </row>
    <row r="201" spans="2:36" hidden="1" x14ac:dyDescent="0.2">
      <c r="B201" s="15"/>
      <c r="C201" s="46" t="e">
        <f t="shared" ref="C201:AG201" si="69">IF(AND(DAY(C193)&gt;=22,DAY(C193)&lt;=28,C194="土"),1,0)</f>
        <v>#VALUE!</v>
      </c>
      <c r="D201" s="46" t="e">
        <f t="shared" si="69"/>
        <v>#VALUE!</v>
      </c>
      <c r="E201" s="46" t="e">
        <f t="shared" si="69"/>
        <v>#VALUE!</v>
      </c>
      <c r="F201" s="46" t="e">
        <f t="shared" si="69"/>
        <v>#VALUE!</v>
      </c>
      <c r="G201" s="46" t="e">
        <f t="shared" si="69"/>
        <v>#VALUE!</v>
      </c>
      <c r="H201" s="46" t="e">
        <f t="shared" si="69"/>
        <v>#VALUE!</v>
      </c>
      <c r="I201" s="46" t="e">
        <f t="shared" si="69"/>
        <v>#VALUE!</v>
      </c>
      <c r="J201" s="46" t="e">
        <f t="shared" si="69"/>
        <v>#VALUE!</v>
      </c>
      <c r="K201" s="46" t="e">
        <f t="shared" si="69"/>
        <v>#VALUE!</v>
      </c>
      <c r="L201" s="46" t="e">
        <f t="shared" si="69"/>
        <v>#VALUE!</v>
      </c>
      <c r="M201" s="46" t="e">
        <f t="shared" si="69"/>
        <v>#VALUE!</v>
      </c>
      <c r="N201" s="46" t="e">
        <f t="shared" si="69"/>
        <v>#VALUE!</v>
      </c>
      <c r="O201" s="46" t="e">
        <f t="shared" si="69"/>
        <v>#VALUE!</v>
      </c>
      <c r="P201" s="46" t="e">
        <f t="shared" si="69"/>
        <v>#VALUE!</v>
      </c>
      <c r="Q201" s="46" t="e">
        <f t="shared" si="69"/>
        <v>#VALUE!</v>
      </c>
      <c r="R201" s="46" t="e">
        <f t="shared" si="69"/>
        <v>#VALUE!</v>
      </c>
      <c r="S201" s="46" t="e">
        <f t="shared" si="69"/>
        <v>#VALUE!</v>
      </c>
      <c r="T201" s="46" t="e">
        <f t="shared" si="69"/>
        <v>#VALUE!</v>
      </c>
      <c r="U201" s="46" t="e">
        <f t="shared" si="69"/>
        <v>#VALUE!</v>
      </c>
      <c r="V201" s="46" t="e">
        <f t="shared" si="69"/>
        <v>#VALUE!</v>
      </c>
      <c r="W201" s="46" t="e">
        <f t="shared" si="69"/>
        <v>#VALUE!</v>
      </c>
      <c r="X201" s="46" t="e">
        <f t="shared" si="69"/>
        <v>#VALUE!</v>
      </c>
      <c r="Y201" s="46" t="e">
        <f t="shared" si="69"/>
        <v>#VALUE!</v>
      </c>
      <c r="Z201" s="46" t="e">
        <f t="shared" si="69"/>
        <v>#VALUE!</v>
      </c>
      <c r="AA201" s="46" t="e">
        <f t="shared" si="69"/>
        <v>#VALUE!</v>
      </c>
      <c r="AB201" s="46" t="e">
        <f t="shared" si="69"/>
        <v>#VALUE!</v>
      </c>
      <c r="AC201" s="46" t="e">
        <f t="shared" si="69"/>
        <v>#VALUE!</v>
      </c>
      <c r="AD201" s="46" t="e">
        <f t="shared" si="69"/>
        <v>#VALUE!</v>
      </c>
      <c r="AE201" s="46" t="e">
        <f t="shared" si="69"/>
        <v>#VALUE!</v>
      </c>
      <c r="AF201" s="46" t="e">
        <f t="shared" si="69"/>
        <v>#VALUE!</v>
      </c>
      <c r="AG201" s="46" t="e">
        <f t="shared" si="69"/>
        <v>#VALUE!</v>
      </c>
      <c r="AH201" s="47" t="s">
        <v>21</v>
      </c>
      <c r="AI201" s="48">
        <f>_xlfn.AGGREGATE(9,6,C201:AG201)</f>
        <v>0</v>
      </c>
      <c r="AJ201" s="30"/>
    </row>
    <row r="202" spans="2:36" hidden="1" x14ac:dyDescent="0.2">
      <c r="B202" s="15"/>
      <c r="C202" s="49" t="e">
        <f t="shared" ref="C202:AG202" si="70">IF(AND(DAY(C193)&gt;=22,DAY(C193)&lt;=28,C194="土",OR(C199="休",C199="雨")),1,0)</f>
        <v>#VALUE!</v>
      </c>
      <c r="D202" s="49" t="e">
        <f t="shared" si="70"/>
        <v>#VALUE!</v>
      </c>
      <c r="E202" s="49" t="e">
        <f t="shared" si="70"/>
        <v>#VALUE!</v>
      </c>
      <c r="F202" s="49" t="e">
        <f t="shared" si="70"/>
        <v>#VALUE!</v>
      </c>
      <c r="G202" s="49" t="e">
        <f t="shared" si="70"/>
        <v>#VALUE!</v>
      </c>
      <c r="H202" s="49" t="e">
        <f t="shared" si="70"/>
        <v>#VALUE!</v>
      </c>
      <c r="I202" s="49" t="e">
        <f t="shared" si="70"/>
        <v>#VALUE!</v>
      </c>
      <c r="J202" s="49" t="e">
        <f t="shared" si="70"/>
        <v>#VALUE!</v>
      </c>
      <c r="K202" s="49" t="e">
        <f t="shared" si="70"/>
        <v>#VALUE!</v>
      </c>
      <c r="L202" s="49" t="e">
        <f t="shared" si="70"/>
        <v>#VALUE!</v>
      </c>
      <c r="M202" s="49" t="e">
        <f t="shared" si="70"/>
        <v>#VALUE!</v>
      </c>
      <c r="N202" s="49" t="e">
        <f t="shared" si="70"/>
        <v>#VALUE!</v>
      </c>
      <c r="O202" s="49" t="e">
        <f t="shared" si="70"/>
        <v>#VALUE!</v>
      </c>
      <c r="P202" s="49" t="e">
        <f t="shared" si="70"/>
        <v>#VALUE!</v>
      </c>
      <c r="Q202" s="49" t="e">
        <f t="shared" si="70"/>
        <v>#VALUE!</v>
      </c>
      <c r="R202" s="49" t="e">
        <f t="shared" si="70"/>
        <v>#VALUE!</v>
      </c>
      <c r="S202" s="49" t="e">
        <f t="shared" si="70"/>
        <v>#VALUE!</v>
      </c>
      <c r="T202" s="49" t="e">
        <f t="shared" si="70"/>
        <v>#VALUE!</v>
      </c>
      <c r="U202" s="49" t="e">
        <f t="shared" si="70"/>
        <v>#VALUE!</v>
      </c>
      <c r="V202" s="49" t="e">
        <f t="shared" si="70"/>
        <v>#VALUE!</v>
      </c>
      <c r="W202" s="49" t="e">
        <f t="shared" si="70"/>
        <v>#VALUE!</v>
      </c>
      <c r="X202" s="49" t="e">
        <f t="shared" si="70"/>
        <v>#VALUE!</v>
      </c>
      <c r="Y202" s="49" t="e">
        <f t="shared" si="70"/>
        <v>#VALUE!</v>
      </c>
      <c r="Z202" s="49" t="e">
        <f t="shared" si="70"/>
        <v>#VALUE!</v>
      </c>
      <c r="AA202" s="49" t="e">
        <f t="shared" si="70"/>
        <v>#VALUE!</v>
      </c>
      <c r="AB202" s="49" t="e">
        <f t="shared" si="70"/>
        <v>#VALUE!</v>
      </c>
      <c r="AC202" s="49" t="e">
        <f t="shared" si="70"/>
        <v>#VALUE!</v>
      </c>
      <c r="AD202" s="49" t="e">
        <f t="shared" si="70"/>
        <v>#VALUE!</v>
      </c>
      <c r="AE202" s="49" t="e">
        <f t="shared" si="70"/>
        <v>#VALUE!</v>
      </c>
      <c r="AF202" s="49" t="e">
        <f t="shared" si="70"/>
        <v>#VALUE!</v>
      </c>
      <c r="AG202" s="49" t="e">
        <f t="shared" si="70"/>
        <v>#VALUE!</v>
      </c>
      <c r="AH202" s="50" t="s">
        <v>22</v>
      </c>
      <c r="AI202" s="48">
        <f>_xlfn.AGGREGATE(9,6,C202:AG202)</f>
        <v>0</v>
      </c>
      <c r="AJ202" s="30"/>
    </row>
    <row r="203" spans="2:36" s="26" customFormat="1" x14ac:dyDescent="0.2"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I203" s="41"/>
    </row>
    <row r="204" spans="2:36" hidden="1" x14ac:dyDescent="0.2">
      <c r="C204" s="2" t="e">
        <f>YEAR(C207)</f>
        <v>#VALUE!</v>
      </c>
      <c r="D204" s="2" t="e">
        <f>MONTH(C207)</f>
        <v>#VALUE!</v>
      </c>
    </row>
    <row r="205" spans="2:36" x14ac:dyDescent="0.2">
      <c r="B205" s="6" t="s">
        <v>14</v>
      </c>
      <c r="C205" s="119" t="e">
        <f>C207</f>
        <v>#VALUE!</v>
      </c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4"/>
    </row>
    <row r="206" spans="2:36" hidden="1" x14ac:dyDescent="0.2">
      <c r="B206" s="36"/>
      <c r="C206" s="22" t="e">
        <f>DATE($C204,$D204,1)</f>
        <v>#VALUE!</v>
      </c>
      <c r="D206" s="22" t="e">
        <f t="shared" ref="D206:AG206" si="71">C206+1</f>
        <v>#VALUE!</v>
      </c>
      <c r="E206" s="22" t="e">
        <f t="shared" si="71"/>
        <v>#VALUE!</v>
      </c>
      <c r="F206" s="22" t="e">
        <f t="shared" si="71"/>
        <v>#VALUE!</v>
      </c>
      <c r="G206" s="22" t="e">
        <f t="shared" si="71"/>
        <v>#VALUE!</v>
      </c>
      <c r="H206" s="22" t="e">
        <f t="shared" si="71"/>
        <v>#VALUE!</v>
      </c>
      <c r="I206" s="22" t="e">
        <f t="shared" si="71"/>
        <v>#VALUE!</v>
      </c>
      <c r="J206" s="22" t="e">
        <f t="shared" si="71"/>
        <v>#VALUE!</v>
      </c>
      <c r="K206" s="22" t="e">
        <f t="shared" si="71"/>
        <v>#VALUE!</v>
      </c>
      <c r="L206" s="22" t="e">
        <f t="shared" si="71"/>
        <v>#VALUE!</v>
      </c>
      <c r="M206" s="22" t="e">
        <f t="shared" si="71"/>
        <v>#VALUE!</v>
      </c>
      <c r="N206" s="22" t="e">
        <f t="shared" si="71"/>
        <v>#VALUE!</v>
      </c>
      <c r="O206" s="22" t="e">
        <f t="shared" si="71"/>
        <v>#VALUE!</v>
      </c>
      <c r="P206" s="22" t="e">
        <f t="shared" si="71"/>
        <v>#VALUE!</v>
      </c>
      <c r="Q206" s="22" t="e">
        <f t="shared" si="71"/>
        <v>#VALUE!</v>
      </c>
      <c r="R206" s="22" t="e">
        <f t="shared" si="71"/>
        <v>#VALUE!</v>
      </c>
      <c r="S206" s="22" t="e">
        <f t="shared" si="71"/>
        <v>#VALUE!</v>
      </c>
      <c r="T206" s="22" t="e">
        <f t="shared" si="71"/>
        <v>#VALUE!</v>
      </c>
      <c r="U206" s="22" t="e">
        <f t="shared" si="71"/>
        <v>#VALUE!</v>
      </c>
      <c r="V206" s="22" t="e">
        <f t="shared" si="71"/>
        <v>#VALUE!</v>
      </c>
      <c r="W206" s="22" t="e">
        <f t="shared" si="71"/>
        <v>#VALUE!</v>
      </c>
      <c r="X206" s="22" t="e">
        <f t="shared" si="71"/>
        <v>#VALUE!</v>
      </c>
      <c r="Y206" s="22" t="e">
        <f t="shared" si="71"/>
        <v>#VALUE!</v>
      </c>
      <c r="Z206" s="22" t="e">
        <f t="shared" si="71"/>
        <v>#VALUE!</v>
      </c>
      <c r="AA206" s="22" t="e">
        <f t="shared" si="71"/>
        <v>#VALUE!</v>
      </c>
      <c r="AB206" s="22" t="e">
        <f t="shared" si="71"/>
        <v>#VALUE!</v>
      </c>
      <c r="AC206" s="22" t="e">
        <f t="shared" si="71"/>
        <v>#VALUE!</v>
      </c>
      <c r="AD206" s="22" t="e">
        <f t="shared" si="71"/>
        <v>#VALUE!</v>
      </c>
      <c r="AE206" s="22" t="e">
        <f t="shared" si="71"/>
        <v>#VALUE!</v>
      </c>
      <c r="AF206" s="22" t="e">
        <f t="shared" si="71"/>
        <v>#VALUE!</v>
      </c>
      <c r="AG206" s="22" t="e">
        <f t="shared" si="71"/>
        <v>#VALUE!</v>
      </c>
      <c r="AH206" s="37"/>
      <c r="AI206" s="38"/>
    </row>
    <row r="207" spans="2:36" x14ac:dyDescent="0.2">
      <c r="B207" s="20" t="s">
        <v>15</v>
      </c>
      <c r="C207" s="39" t="e">
        <f>IF(EDATE(C192,1)&gt;$G$6,"",EDATE(C192,1))</f>
        <v>#VALUE!</v>
      </c>
      <c r="D207" s="22" t="e">
        <f t="shared" ref="D207:AG207" si="72">IF(D206&gt;$G$6,"",IF(C207=EOMONTH(DATE($C204,$D204,1),0),"",IF(C207="","",C207+1)))</f>
        <v>#VALUE!</v>
      </c>
      <c r="E207" s="22" t="e">
        <f t="shared" si="72"/>
        <v>#VALUE!</v>
      </c>
      <c r="F207" s="22" t="e">
        <f t="shared" si="72"/>
        <v>#VALUE!</v>
      </c>
      <c r="G207" s="22" t="e">
        <f t="shared" si="72"/>
        <v>#VALUE!</v>
      </c>
      <c r="H207" s="22" t="e">
        <f t="shared" si="72"/>
        <v>#VALUE!</v>
      </c>
      <c r="I207" s="22" t="e">
        <f t="shared" si="72"/>
        <v>#VALUE!</v>
      </c>
      <c r="J207" s="22" t="e">
        <f t="shared" si="72"/>
        <v>#VALUE!</v>
      </c>
      <c r="K207" s="22" t="e">
        <f t="shared" si="72"/>
        <v>#VALUE!</v>
      </c>
      <c r="L207" s="22" t="e">
        <f t="shared" si="72"/>
        <v>#VALUE!</v>
      </c>
      <c r="M207" s="22" t="e">
        <f t="shared" si="72"/>
        <v>#VALUE!</v>
      </c>
      <c r="N207" s="22" t="e">
        <f t="shared" si="72"/>
        <v>#VALUE!</v>
      </c>
      <c r="O207" s="22" t="e">
        <f t="shared" si="72"/>
        <v>#VALUE!</v>
      </c>
      <c r="P207" s="22" t="e">
        <f t="shared" si="72"/>
        <v>#VALUE!</v>
      </c>
      <c r="Q207" s="22" t="e">
        <f t="shared" si="72"/>
        <v>#VALUE!</v>
      </c>
      <c r="R207" s="22" t="e">
        <f t="shared" si="72"/>
        <v>#VALUE!</v>
      </c>
      <c r="S207" s="22" t="e">
        <f t="shared" si="72"/>
        <v>#VALUE!</v>
      </c>
      <c r="T207" s="22" t="e">
        <f t="shared" si="72"/>
        <v>#VALUE!</v>
      </c>
      <c r="U207" s="22" t="e">
        <f t="shared" si="72"/>
        <v>#VALUE!</v>
      </c>
      <c r="V207" s="22" t="e">
        <f t="shared" si="72"/>
        <v>#VALUE!</v>
      </c>
      <c r="W207" s="22" t="e">
        <f t="shared" si="72"/>
        <v>#VALUE!</v>
      </c>
      <c r="X207" s="22" t="e">
        <f t="shared" si="72"/>
        <v>#VALUE!</v>
      </c>
      <c r="Y207" s="22" t="e">
        <f t="shared" si="72"/>
        <v>#VALUE!</v>
      </c>
      <c r="Z207" s="22" t="e">
        <f t="shared" si="72"/>
        <v>#VALUE!</v>
      </c>
      <c r="AA207" s="22" t="e">
        <f t="shared" si="72"/>
        <v>#VALUE!</v>
      </c>
      <c r="AB207" s="22" t="e">
        <f t="shared" si="72"/>
        <v>#VALUE!</v>
      </c>
      <c r="AC207" s="22" t="e">
        <f t="shared" si="72"/>
        <v>#VALUE!</v>
      </c>
      <c r="AD207" s="22" t="e">
        <f t="shared" si="72"/>
        <v>#VALUE!</v>
      </c>
      <c r="AE207" s="22" t="e">
        <f t="shared" si="72"/>
        <v>#VALUE!</v>
      </c>
      <c r="AF207" s="22" t="e">
        <f t="shared" si="72"/>
        <v>#VALUE!</v>
      </c>
      <c r="AG207" s="22" t="e">
        <f t="shared" si="72"/>
        <v>#VALUE!</v>
      </c>
      <c r="AH207" s="23" t="s">
        <v>16</v>
      </c>
      <c r="AI207" s="24">
        <f>+COUNTIFS(C208:AG208,"土",C209:AG209,"")+COUNTIFS(C208:AG208,"日",C209:AG209,"")</f>
        <v>0</v>
      </c>
    </row>
    <row r="208" spans="2:36" s="26" customFormat="1" x14ac:dyDescent="0.2">
      <c r="B208" s="40" t="s">
        <v>5</v>
      </c>
      <c r="C208" s="51" t="str">
        <f>IFERROR(TEXT(WEEKDAY(+C207),"aaa"),"")</f>
        <v/>
      </c>
      <c r="D208" s="51" t="str">
        <f t="shared" ref="D208:AG208" si="73">IFERROR(TEXT(WEEKDAY(+D207),"aaa"),"")</f>
        <v/>
      </c>
      <c r="E208" s="51" t="str">
        <f t="shared" si="73"/>
        <v/>
      </c>
      <c r="F208" s="51" t="str">
        <f t="shared" si="73"/>
        <v/>
      </c>
      <c r="G208" s="51" t="str">
        <f t="shared" si="73"/>
        <v/>
      </c>
      <c r="H208" s="51" t="str">
        <f t="shared" si="73"/>
        <v/>
      </c>
      <c r="I208" s="51" t="str">
        <f t="shared" si="73"/>
        <v/>
      </c>
      <c r="J208" s="51" t="str">
        <f t="shared" si="73"/>
        <v/>
      </c>
      <c r="K208" s="51" t="str">
        <f t="shared" si="73"/>
        <v/>
      </c>
      <c r="L208" s="51" t="str">
        <f t="shared" si="73"/>
        <v/>
      </c>
      <c r="M208" s="51" t="str">
        <f t="shared" si="73"/>
        <v/>
      </c>
      <c r="N208" s="51" t="str">
        <f t="shared" si="73"/>
        <v/>
      </c>
      <c r="O208" s="51" t="str">
        <f t="shared" si="73"/>
        <v/>
      </c>
      <c r="P208" s="51" t="str">
        <f t="shared" si="73"/>
        <v/>
      </c>
      <c r="Q208" s="51" t="str">
        <f t="shared" si="73"/>
        <v/>
      </c>
      <c r="R208" s="51" t="str">
        <f t="shared" si="73"/>
        <v/>
      </c>
      <c r="S208" s="51" t="str">
        <f t="shared" si="73"/>
        <v/>
      </c>
      <c r="T208" s="51" t="str">
        <f t="shared" si="73"/>
        <v/>
      </c>
      <c r="U208" s="51" t="str">
        <f t="shared" si="73"/>
        <v/>
      </c>
      <c r="V208" s="51" t="str">
        <f t="shared" si="73"/>
        <v/>
      </c>
      <c r="W208" s="51" t="str">
        <f t="shared" si="73"/>
        <v/>
      </c>
      <c r="X208" s="51" t="str">
        <f t="shared" si="73"/>
        <v/>
      </c>
      <c r="Y208" s="51" t="str">
        <f t="shared" si="73"/>
        <v/>
      </c>
      <c r="Z208" s="51" t="str">
        <f t="shared" si="73"/>
        <v/>
      </c>
      <c r="AA208" s="51" t="str">
        <f t="shared" si="73"/>
        <v/>
      </c>
      <c r="AB208" s="51" t="str">
        <f t="shared" si="73"/>
        <v/>
      </c>
      <c r="AC208" s="51" t="str">
        <f t="shared" si="73"/>
        <v/>
      </c>
      <c r="AD208" s="51" t="str">
        <f t="shared" si="73"/>
        <v/>
      </c>
      <c r="AE208" s="51" t="str">
        <f t="shared" si="73"/>
        <v/>
      </c>
      <c r="AF208" s="51" t="str">
        <f t="shared" si="73"/>
        <v/>
      </c>
      <c r="AG208" s="51" t="str">
        <f t="shared" si="73"/>
        <v/>
      </c>
      <c r="AH208" s="23" t="s">
        <v>20</v>
      </c>
      <c r="AI208" s="24">
        <f>+COUNTIF(C209:AG209,"夏休")+COUNTIF(C209:AG209,"冬休")+COUNTIF(C209:AG209,"中止")</f>
        <v>0</v>
      </c>
    </row>
    <row r="209" spans="2:36" s="26" customFormat="1" ht="13.5" customHeight="1" x14ac:dyDescent="0.2">
      <c r="B209" s="75" t="s">
        <v>19</v>
      </c>
      <c r="C209" s="77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107"/>
      <c r="AH209" s="27" t="s">
        <v>2</v>
      </c>
      <c r="AI209" s="28">
        <f>COUNT(C207:AG207)-AI208</f>
        <v>0</v>
      </c>
    </row>
    <row r="210" spans="2:36" s="26" customFormat="1" ht="13.5" customHeight="1" x14ac:dyDescent="0.2">
      <c r="B210" s="76"/>
      <c r="C210" s="77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107"/>
      <c r="AH210" s="27" t="s">
        <v>6</v>
      </c>
      <c r="AI210" s="29">
        <f>+COUNTIF(C211:AG212,"休")</f>
        <v>0</v>
      </c>
      <c r="AJ210" s="30" t="e">
        <f>IF(AI211&gt;0.285,"",IF(AI210&lt;AI207,"←計画日数が足りません",""))</f>
        <v>#DIV/0!</v>
      </c>
    </row>
    <row r="211" spans="2:36" s="26" customFormat="1" ht="13.5" customHeight="1" x14ac:dyDescent="0.2">
      <c r="B211" s="108" t="s">
        <v>0</v>
      </c>
      <c r="C211" s="109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12"/>
      <c r="AH211" s="27" t="s">
        <v>8</v>
      </c>
      <c r="AI211" s="31" t="e">
        <f>+AI210/AI209</f>
        <v>#DIV/0!</v>
      </c>
    </row>
    <row r="212" spans="2:36" s="26" customFormat="1" x14ac:dyDescent="0.2">
      <c r="B212" s="108"/>
      <c r="C212" s="109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6"/>
      <c r="AD212" s="106"/>
      <c r="AE212" s="106"/>
      <c r="AF212" s="106"/>
      <c r="AG212" s="112"/>
      <c r="AH212" s="27" t="s">
        <v>9</v>
      </c>
      <c r="AI212" s="29">
        <f>+COUNTA(C213:AG214)</f>
        <v>0</v>
      </c>
    </row>
    <row r="213" spans="2:36" s="26" customFormat="1" x14ac:dyDescent="0.2">
      <c r="B213" s="113" t="s">
        <v>7</v>
      </c>
      <c r="C213" s="115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  <c r="AC213" s="110"/>
      <c r="AD213" s="110"/>
      <c r="AE213" s="110"/>
      <c r="AF213" s="110"/>
      <c r="AG213" s="117"/>
      <c r="AH213" s="32" t="s">
        <v>4</v>
      </c>
      <c r="AI213" s="33" t="e">
        <f>+AI212/AI209</f>
        <v>#DIV/0!</v>
      </c>
    </row>
    <row r="214" spans="2:36" s="26" customFormat="1" x14ac:dyDescent="0.2">
      <c r="B214" s="114"/>
      <c r="C214" s="116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11"/>
      <c r="AG214" s="118"/>
      <c r="AH214" s="34" t="s">
        <v>13</v>
      </c>
      <c r="AI214" s="35" t="str">
        <f>IF(7&gt;AI209,"対象外",IF(AI212&gt;=AI207,"OK","NG"))</f>
        <v>対象外</v>
      </c>
      <c r="AJ214" s="30" t="str">
        <f>IF(AI214="対象外","←７日間に満たない期間は達成判定の対象外",IF(AI214="NG","←月単位未達成","←月単位達成"))</f>
        <v>←７日間に満たない期間は達成判定の対象外</v>
      </c>
    </row>
    <row r="215" spans="2:36" hidden="1" x14ac:dyDescent="0.2">
      <c r="B215" s="15"/>
      <c r="C215" s="46" t="e">
        <f t="shared" ref="C215:AG215" si="74">IF(AND(DAY(C207)&gt;=22,DAY(C207)&lt;=28,C208="土"),1,0)</f>
        <v>#VALUE!</v>
      </c>
      <c r="D215" s="46" t="e">
        <f t="shared" si="74"/>
        <v>#VALUE!</v>
      </c>
      <c r="E215" s="46" t="e">
        <f t="shared" si="74"/>
        <v>#VALUE!</v>
      </c>
      <c r="F215" s="46" t="e">
        <f t="shared" si="74"/>
        <v>#VALUE!</v>
      </c>
      <c r="G215" s="46" t="e">
        <f t="shared" si="74"/>
        <v>#VALUE!</v>
      </c>
      <c r="H215" s="46" t="e">
        <f t="shared" si="74"/>
        <v>#VALUE!</v>
      </c>
      <c r="I215" s="46" t="e">
        <f t="shared" si="74"/>
        <v>#VALUE!</v>
      </c>
      <c r="J215" s="46" t="e">
        <f t="shared" si="74"/>
        <v>#VALUE!</v>
      </c>
      <c r="K215" s="46" t="e">
        <f t="shared" si="74"/>
        <v>#VALUE!</v>
      </c>
      <c r="L215" s="46" t="e">
        <f t="shared" si="74"/>
        <v>#VALUE!</v>
      </c>
      <c r="M215" s="46" t="e">
        <f t="shared" si="74"/>
        <v>#VALUE!</v>
      </c>
      <c r="N215" s="46" t="e">
        <f t="shared" si="74"/>
        <v>#VALUE!</v>
      </c>
      <c r="O215" s="46" t="e">
        <f t="shared" si="74"/>
        <v>#VALUE!</v>
      </c>
      <c r="P215" s="46" t="e">
        <f t="shared" si="74"/>
        <v>#VALUE!</v>
      </c>
      <c r="Q215" s="46" t="e">
        <f t="shared" si="74"/>
        <v>#VALUE!</v>
      </c>
      <c r="R215" s="46" t="e">
        <f t="shared" si="74"/>
        <v>#VALUE!</v>
      </c>
      <c r="S215" s="46" t="e">
        <f t="shared" si="74"/>
        <v>#VALUE!</v>
      </c>
      <c r="T215" s="46" t="e">
        <f t="shared" si="74"/>
        <v>#VALUE!</v>
      </c>
      <c r="U215" s="46" t="e">
        <f t="shared" si="74"/>
        <v>#VALUE!</v>
      </c>
      <c r="V215" s="46" t="e">
        <f t="shared" si="74"/>
        <v>#VALUE!</v>
      </c>
      <c r="W215" s="46" t="e">
        <f t="shared" si="74"/>
        <v>#VALUE!</v>
      </c>
      <c r="X215" s="46" t="e">
        <f t="shared" si="74"/>
        <v>#VALUE!</v>
      </c>
      <c r="Y215" s="46" t="e">
        <f t="shared" si="74"/>
        <v>#VALUE!</v>
      </c>
      <c r="Z215" s="46" t="e">
        <f t="shared" si="74"/>
        <v>#VALUE!</v>
      </c>
      <c r="AA215" s="46" t="e">
        <f t="shared" si="74"/>
        <v>#VALUE!</v>
      </c>
      <c r="AB215" s="46" t="e">
        <f t="shared" si="74"/>
        <v>#VALUE!</v>
      </c>
      <c r="AC215" s="46" t="e">
        <f t="shared" si="74"/>
        <v>#VALUE!</v>
      </c>
      <c r="AD215" s="46" t="e">
        <f t="shared" si="74"/>
        <v>#VALUE!</v>
      </c>
      <c r="AE215" s="46" t="e">
        <f t="shared" si="74"/>
        <v>#VALUE!</v>
      </c>
      <c r="AF215" s="46" t="e">
        <f t="shared" si="74"/>
        <v>#VALUE!</v>
      </c>
      <c r="AG215" s="46" t="e">
        <f t="shared" si="74"/>
        <v>#VALUE!</v>
      </c>
      <c r="AH215" s="47" t="s">
        <v>21</v>
      </c>
      <c r="AI215" s="48">
        <f>_xlfn.AGGREGATE(9,6,C215:AG215)</f>
        <v>0</v>
      </c>
      <c r="AJ215" s="30"/>
    </row>
    <row r="216" spans="2:36" hidden="1" x14ac:dyDescent="0.2">
      <c r="B216" s="15"/>
      <c r="C216" s="49" t="e">
        <f t="shared" ref="C216:AG216" si="75">IF(AND(DAY(C207)&gt;=22,DAY(C207)&lt;=28,C208="土",OR(C213="休",C213="雨")),1,0)</f>
        <v>#VALUE!</v>
      </c>
      <c r="D216" s="49" t="e">
        <f t="shared" si="75"/>
        <v>#VALUE!</v>
      </c>
      <c r="E216" s="49" t="e">
        <f t="shared" si="75"/>
        <v>#VALUE!</v>
      </c>
      <c r="F216" s="49" t="e">
        <f t="shared" si="75"/>
        <v>#VALUE!</v>
      </c>
      <c r="G216" s="49" t="e">
        <f t="shared" si="75"/>
        <v>#VALUE!</v>
      </c>
      <c r="H216" s="49" t="e">
        <f t="shared" si="75"/>
        <v>#VALUE!</v>
      </c>
      <c r="I216" s="49" t="e">
        <f t="shared" si="75"/>
        <v>#VALUE!</v>
      </c>
      <c r="J216" s="49" t="e">
        <f t="shared" si="75"/>
        <v>#VALUE!</v>
      </c>
      <c r="K216" s="49" t="e">
        <f t="shared" si="75"/>
        <v>#VALUE!</v>
      </c>
      <c r="L216" s="49" t="e">
        <f t="shared" si="75"/>
        <v>#VALUE!</v>
      </c>
      <c r="M216" s="49" t="e">
        <f t="shared" si="75"/>
        <v>#VALUE!</v>
      </c>
      <c r="N216" s="49" t="e">
        <f t="shared" si="75"/>
        <v>#VALUE!</v>
      </c>
      <c r="O216" s="49" t="e">
        <f t="shared" si="75"/>
        <v>#VALUE!</v>
      </c>
      <c r="P216" s="49" t="e">
        <f t="shared" si="75"/>
        <v>#VALUE!</v>
      </c>
      <c r="Q216" s="49" t="e">
        <f t="shared" si="75"/>
        <v>#VALUE!</v>
      </c>
      <c r="R216" s="49" t="e">
        <f t="shared" si="75"/>
        <v>#VALUE!</v>
      </c>
      <c r="S216" s="49" t="e">
        <f t="shared" si="75"/>
        <v>#VALUE!</v>
      </c>
      <c r="T216" s="49" t="e">
        <f t="shared" si="75"/>
        <v>#VALUE!</v>
      </c>
      <c r="U216" s="49" t="e">
        <f t="shared" si="75"/>
        <v>#VALUE!</v>
      </c>
      <c r="V216" s="49" t="e">
        <f t="shared" si="75"/>
        <v>#VALUE!</v>
      </c>
      <c r="W216" s="49" t="e">
        <f t="shared" si="75"/>
        <v>#VALUE!</v>
      </c>
      <c r="X216" s="49" t="e">
        <f t="shared" si="75"/>
        <v>#VALUE!</v>
      </c>
      <c r="Y216" s="49" t="e">
        <f t="shared" si="75"/>
        <v>#VALUE!</v>
      </c>
      <c r="Z216" s="49" t="e">
        <f t="shared" si="75"/>
        <v>#VALUE!</v>
      </c>
      <c r="AA216" s="49" t="e">
        <f t="shared" si="75"/>
        <v>#VALUE!</v>
      </c>
      <c r="AB216" s="49" t="e">
        <f t="shared" si="75"/>
        <v>#VALUE!</v>
      </c>
      <c r="AC216" s="49" t="e">
        <f t="shared" si="75"/>
        <v>#VALUE!</v>
      </c>
      <c r="AD216" s="49" t="e">
        <f t="shared" si="75"/>
        <v>#VALUE!</v>
      </c>
      <c r="AE216" s="49" t="e">
        <f t="shared" si="75"/>
        <v>#VALUE!</v>
      </c>
      <c r="AF216" s="49" t="e">
        <f t="shared" si="75"/>
        <v>#VALUE!</v>
      </c>
      <c r="AG216" s="49" t="e">
        <f t="shared" si="75"/>
        <v>#VALUE!</v>
      </c>
      <c r="AH216" s="50" t="s">
        <v>22</v>
      </c>
      <c r="AI216" s="48">
        <f>_xlfn.AGGREGATE(9,6,C216:AG216)</f>
        <v>0</v>
      </c>
      <c r="AJ216" s="30"/>
    </row>
    <row r="217" spans="2:36" s="26" customFormat="1" x14ac:dyDescent="0.2"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I217" s="41"/>
    </row>
    <row r="218" spans="2:36" hidden="1" x14ac:dyDescent="0.2">
      <c r="C218" s="2" t="e">
        <f>YEAR(C221)</f>
        <v>#VALUE!</v>
      </c>
      <c r="D218" s="2" t="e">
        <f>MONTH(C221)</f>
        <v>#VALUE!</v>
      </c>
    </row>
    <row r="219" spans="2:36" x14ac:dyDescent="0.2">
      <c r="B219" s="6" t="s">
        <v>14</v>
      </c>
      <c r="C219" s="119" t="e">
        <f>C221</f>
        <v>#VALUE!</v>
      </c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4"/>
    </row>
    <row r="220" spans="2:36" hidden="1" x14ac:dyDescent="0.2">
      <c r="B220" s="36"/>
      <c r="C220" s="22" t="e">
        <f>DATE($C218,$D218,1)</f>
        <v>#VALUE!</v>
      </c>
      <c r="D220" s="22" t="e">
        <f t="shared" ref="D220:AG220" si="76">C220+1</f>
        <v>#VALUE!</v>
      </c>
      <c r="E220" s="22" t="e">
        <f t="shared" si="76"/>
        <v>#VALUE!</v>
      </c>
      <c r="F220" s="22" t="e">
        <f t="shared" si="76"/>
        <v>#VALUE!</v>
      </c>
      <c r="G220" s="22" t="e">
        <f t="shared" si="76"/>
        <v>#VALUE!</v>
      </c>
      <c r="H220" s="22" t="e">
        <f t="shared" si="76"/>
        <v>#VALUE!</v>
      </c>
      <c r="I220" s="22" t="e">
        <f t="shared" si="76"/>
        <v>#VALUE!</v>
      </c>
      <c r="J220" s="22" t="e">
        <f t="shared" si="76"/>
        <v>#VALUE!</v>
      </c>
      <c r="K220" s="22" t="e">
        <f t="shared" si="76"/>
        <v>#VALUE!</v>
      </c>
      <c r="L220" s="22" t="e">
        <f t="shared" si="76"/>
        <v>#VALUE!</v>
      </c>
      <c r="M220" s="22" t="e">
        <f t="shared" si="76"/>
        <v>#VALUE!</v>
      </c>
      <c r="N220" s="22" t="e">
        <f t="shared" si="76"/>
        <v>#VALUE!</v>
      </c>
      <c r="O220" s="22" t="e">
        <f t="shared" si="76"/>
        <v>#VALUE!</v>
      </c>
      <c r="P220" s="22" t="e">
        <f t="shared" si="76"/>
        <v>#VALUE!</v>
      </c>
      <c r="Q220" s="22" t="e">
        <f t="shared" si="76"/>
        <v>#VALUE!</v>
      </c>
      <c r="R220" s="22" t="e">
        <f t="shared" si="76"/>
        <v>#VALUE!</v>
      </c>
      <c r="S220" s="22" t="e">
        <f t="shared" si="76"/>
        <v>#VALUE!</v>
      </c>
      <c r="T220" s="22" t="e">
        <f t="shared" si="76"/>
        <v>#VALUE!</v>
      </c>
      <c r="U220" s="22" t="e">
        <f t="shared" si="76"/>
        <v>#VALUE!</v>
      </c>
      <c r="V220" s="22" t="e">
        <f t="shared" si="76"/>
        <v>#VALUE!</v>
      </c>
      <c r="W220" s="22" t="e">
        <f t="shared" si="76"/>
        <v>#VALUE!</v>
      </c>
      <c r="X220" s="22" t="e">
        <f t="shared" si="76"/>
        <v>#VALUE!</v>
      </c>
      <c r="Y220" s="22" t="e">
        <f t="shared" si="76"/>
        <v>#VALUE!</v>
      </c>
      <c r="Z220" s="22" t="e">
        <f t="shared" si="76"/>
        <v>#VALUE!</v>
      </c>
      <c r="AA220" s="22" t="e">
        <f t="shared" si="76"/>
        <v>#VALUE!</v>
      </c>
      <c r="AB220" s="22" t="e">
        <f t="shared" si="76"/>
        <v>#VALUE!</v>
      </c>
      <c r="AC220" s="22" t="e">
        <f t="shared" si="76"/>
        <v>#VALUE!</v>
      </c>
      <c r="AD220" s="22" t="e">
        <f t="shared" si="76"/>
        <v>#VALUE!</v>
      </c>
      <c r="AE220" s="22" t="e">
        <f t="shared" si="76"/>
        <v>#VALUE!</v>
      </c>
      <c r="AF220" s="22" t="e">
        <f t="shared" si="76"/>
        <v>#VALUE!</v>
      </c>
      <c r="AG220" s="22" t="e">
        <f t="shared" si="76"/>
        <v>#VALUE!</v>
      </c>
      <c r="AH220" s="37"/>
      <c r="AI220" s="38"/>
    </row>
    <row r="221" spans="2:36" x14ac:dyDescent="0.2">
      <c r="B221" s="20" t="s">
        <v>15</v>
      </c>
      <c r="C221" s="39" t="e">
        <f>IF(EDATE(C206,1)&gt;$G$6,"",EDATE(C206,1))</f>
        <v>#VALUE!</v>
      </c>
      <c r="D221" s="22" t="e">
        <f t="shared" ref="D221:AG221" si="77">IF(D220&gt;$G$6,"",IF(C221=EOMONTH(DATE($C218,$D218,1),0),"",IF(C221="","",C221+1)))</f>
        <v>#VALUE!</v>
      </c>
      <c r="E221" s="22" t="e">
        <f t="shared" si="77"/>
        <v>#VALUE!</v>
      </c>
      <c r="F221" s="22" t="e">
        <f t="shared" si="77"/>
        <v>#VALUE!</v>
      </c>
      <c r="G221" s="22" t="e">
        <f t="shared" si="77"/>
        <v>#VALUE!</v>
      </c>
      <c r="H221" s="22" t="e">
        <f t="shared" si="77"/>
        <v>#VALUE!</v>
      </c>
      <c r="I221" s="22" t="e">
        <f t="shared" si="77"/>
        <v>#VALUE!</v>
      </c>
      <c r="J221" s="22" t="e">
        <f t="shared" si="77"/>
        <v>#VALUE!</v>
      </c>
      <c r="K221" s="22" t="e">
        <f t="shared" si="77"/>
        <v>#VALUE!</v>
      </c>
      <c r="L221" s="22" t="e">
        <f t="shared" si="77"/>
        <v>#VALUE!</v>
      </c>
      <c r="M221" s="22" t="e">
        <f t="shared" si="77"/>
        <v>#VALUE!</v>
      </c>
      <c r="N221" s="22" t="e">
        <f t="shared" si="77"/>
        <v>#VALUE!</v>
      </c>
      <c r="O221" s="22" t="e">
        <f t="shared" si="77"/>
        <v>#VALUE!</v>
      </c>
      <c r="P221" s="22" t="e">
        <f t="shared" si="77"/>
        <v>#VALUE!</v>
      </c>
      <c r="Q221" s="22" t="e">
        <f t="shared" si="77"/>
        <v>#VALUE!</v>
      </c>
      <c r="R221" s="22" t="e">
        <f t="shared" si="77"/>
        <v>#VALUE!</v>
      </c>
      <c r="S221" s="22" t="e">
        <f t="shared" si="77"/>
        <v>#VALUE!</v>
      </c>
      <c r="T221" s="22" t="e">
        <f t="shared" si="77"/>
        <v>#VALUE!</v>
      </c>
      <c r="U221" s="22" t="e">
        <f t="shared" si="77"/>
        <v>#VALUE!</v>
      </c>
      <c r="V221" s="22" t="e">
        <f t="shared" si="77"/>
        <v>#VALUE!</v>
      </c>
      <c r="W221" s="22" t="e">
        <f t="shared" si="77"/>
        <v>#VALUE!</v>
      </c>
      <c r="X221" s="22" t="e">
        <f t="shared" si="77"/>
        <v>#VALUE!</v>
      </c>
      <c r="Y221" s="22" t="e">
        <f t="shared" si="77"/>
        <v>#VALUE!</v>
      </c>
      <c r="Z221" s="22" t="e">
        <f t="shared" si="77"/>
        <v>#VALUE!</v>
      </c>
      <c r="AA221" s="22" t="e">
        <f t="shared" si="77"/>
        <v>#VALUE!</v>
      </c>
      <c r="AB221" s="22" t="e">
        <f t="shared" si="77"/>
        <v>#VALUE!</v>
      </c>
      <c r="AC221" s="22" t="e">
        <f t="shared" si="77"/>
        <v>#VALUE!</v>
      </c>
      <c r="AD221" s="22" t="e">
        <f t="shared" si="77"/>
        <v>#VALUE!</v>
      </c>
      <c r="AE221" s="22" t="e">
        <f t="shared" si="77"/>
        <v>#VALUE!</v>
      </c>
      <c r="AF221" s="22" t="e">
        <f t="shared" si="77"/>
        <v>#VALUE!</v>
      </c>
      <c r="AG221" s="22" t="e">
        <f t="shared" si="77"/>
        <v>#VALUE!</v>
      </c>
      <c r="AH221" s="23" t="s">
        <v>16</v>
      </c>
      <c r="AI221" s="24">
        <f>+COUNTIFS(C222:AG222,"土",C223:AG223,"")+COUNTIFS(C222:AG222,"日",C223:AG223,"")</f>
        <v>0</v>
      </c>
    </row>
    <row r="222" spans="2:36" s="26" customFormat="1" x14ac:dyDescent="0.2">
      <c r="B222" s="40" t="s">
        <v>5</v>
      </c>
      <c r="C222" s="51" t="str">
        <f>IFERROR(TEXT(WEEKDAY(+C221),"aaa"),"")</f>
        <v/>
      </c>
      <c r="D222" s="51" t="str">
        <f t="shared" ref="D222:AG222" si="78">IFERROR(TEXT(WEEKDAY(+D221),"aaa"),"")</f>
        <v/>
      </c>
      <c r="E222" s="51" t="str">
        <f t="shared" si="78"/>
        <v/>
      </c>
      <c r="F222" s="51" t="str">
        <f t="shared" si="78"/>
        <v/>
      </c>
      <c r="G222" s="51" t="str">
        <f t="shared" si="78"/>
        <v/>
      </c>
      <c r="H222" s="51" t="str">
        <f t="shared" si="78"/>
        <v/>
      </c>
      <c r="I222" s="51" t="str">
        <f t="shared" si="78"/>
        <v/>
      </c>
      <c r="J222" s="51" t="str">
        <f t="shared" si="78"/>
        <v/>
      </c>
      <c r="K222" s="51" t="str">
        <f t="shared" si="78"/>
        <v/>
      </c>
      <c r="L222" s="51" t="str">
        <f t="shared" si="78"/>
        <v/>
      </c>
      <c r="M222" s="51" t="str">
        <f t="shared" si="78"/>
        <v/>
      </c>
      <c r="N222" s="51" t="str">
        <f t="shared" si="78"/>
        <v/>
      </c>
      <c r="O222" s="51" t="str">
        <f t="shared" si="78"/>
        <v/>
      </c>
      <c r="P222" s="51" t="str">
        <f t="shared" si="78"/>
        <v/>
      </c>
      <c r="Q222" s="51" t="str">
        <f t="shared" si="78"/>
        <v/>
      </c>
      <c r="R222" s="51" t="str">
        <f t="shared" si="78"/>
        <v/>
      </c>
      <c r="S222" s="51" t="str">
        <f t="shared" si="78"/>
        <v/>
      </c>
      <c r="T222" s="51" t="str">
        <f t="shared" si="78"/>
        <v/>
      </c>
      <c r="U222" s="51" t="str">
        <f t="shared" si="78"/>
        <v/>
      </c>
      <c r="V222" s="51" t="str">
        <f t="shared" si="78"/>
        <v/>
      </c>
      <c r="W222" s="51" t="str">
        <f t="shared" si="78"/>
        <v/>
      </c>
      <c r="X222" s="51" t="str">
        <f t="shared" si="78"/>
        <v/>
      </c>
      <c r="Y222" s="51" t="str">
        <f t="shared" si="78"/>
        <v/>
      </c>
      <c r="Z222" s="51" t="str">
        <f t="shared" si="78"/>
        <v/>
      </c>
      <c r="AA222" s="51" t="str">
        <f t="shared" si="78"/>
        <v/>
      </c>
      <c r="AB222" s="51" t="str">
        <f t="shared" si="78"/>
        <v/>
      </c>
      <c r="AC222" s="51" t="str">
        <f t="shared" si="78"/>
        <v/>
      </c>
      <c r="AD222" s="51" t="str">
        <f t="shared" si="78"/>
        <v/>
      </c>
      <c r="AE222" s="51" t="str">
        <f t="shared" si="78"/>
        <v/>
      </c>
      <c r="AF222" s="51" t="str">
        <f t="shared" si="78"/>
        <v/>
      </c>
      <c r="AG222" s="51" t="str">
        <f t="shared" si="78"/>
        <v/>
      </c>
      <c r="AH222" s="23" t="s">
        <v>20</v>
      </c>
      <c r="AI222" s="24">
        <f>+COUNTIF(C223:AG223,"夏休")+COUNTIF(C223:AG223,"冬休")+COUNTIF(C223:AG223,"中止")</f>
        <v>0</v>
      </c>
    </row>
    <row r="223" spans="2:36" s="26" customFormat="1" ht="13.5" customHeight="1" x14ac:dyDescent="0.2">
      <c r="B223" s="75" t="s">
        <v>19</v>
      </c>
      <c r="C223" s="77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107"/>
      <c r="AH223" s="27" t="s">
        <v>2</v>
      </c>
      <c r="AI223" s="28">
        <f>COUNT(C221:AG221)-AI222</f>
        <v>0</v>
      </c>
    </row>
    <row r="224" spans="2:36" s="26" customFormat="1" ht="13.5" customHeight="1" x14ac:dyDescent="0.2">
      <c r="B224" s="76"/>
      <c r="C224" s="77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107"/>
      <c r="AH224" s="27" t="s">
        <v>6</v>
      </c>
      <c r="AI224" s="29">
        <f>+COUNTIF(C225:AG226,"休")</f>
        <v>0</v>
      </c>
      <c r="AJ224" s="30" t="e">
        <f>IF(AI225&gt;0.285,"",IF(AI224&lt;AI221,"←計画日数が足りません",""))</f>
        <v>#DIV/0!</v>
      </c>
    </row>
    <row r="225" spans="2:36" s="26" customFormat="1" ht="13.5" customHeight="1" x14ac:dyDescent="0.2">
      <c r="B225" s="108" t="s">
        <v>0</v>
      </c>
      <c r="C225" s="109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12"/>
      <c r="AH225" s="27" t="s">
        <v>8</v>
      </c>
      <c r="AI225" s="31" t="e">
        <f>+AI224/AI223</f>
        <v>#DIV/0!</v>
      </c>
    </row>
    <row r="226" spans="2:36" s="26" customFormat="1" x14ac:dyDescent="0.2">
      <c r="B226" s="108"/>
      <c r="C226" s="109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12"/>
      <c r="AH226" s="27" t="s">
        <v>9</v>
      </c>
      <c r="AI226" s="29">
        <f>+COUNTA(C227:AG228)</f>
        <v>0</v>
      </c>
    </row>
    <row r="227" spans="2:36" s="26" customFormat="1" x14ac:dyDescent="0.2">
      <c r="B227" s="113" t="s">
        <v>7</v>
      </c>
      <c r="C227" s="115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0"/>
      <c r="AD227" s="110"/>
      <c r="AE227" s="110"/>
      <c r="AF227" s="110"/>
      <c r="AG227" s="117"/>
      <c r="AH227" s="32" t="s">
        <v>4</v>
      </c>
      <c r="AI227" s="33" t="e">
        <f>+AI226/AI223</f>
        <v>#DIV/0!</v>
      </c>
    </row>
    <row r="228" spans="2:36" s="26" customFormat="1" x14ac:dyDescent="0.2">
      <c r="B228" s="114"/>
      <c r="C228" s="116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  <c r="AF228" s="111"/>
      <c r="AG228" s="118"/>
      <c r="AH228" s="34" t="s">
        <v>13</v>
      </c>
      <c r="AI228" s="35" t="str">
        <f>IF(7&gt;AI223,"対象外",IF(AI226&gt;=AI221,"OK","NG"))</f>
        <v>対象外</v>
      </c>
      <c r="AJ228" s="30" t="str">
        <f>IF(AI228="対象外","←７日間に満たない期間は達成判定の対象外",IF(AI228="NG","←月単位未達成","←月単位達成"))</f>
        <v>←７日間に満たない期間は達成判定の対象外</v>
      </c>
    </row>
    <row r="229" spans="2:36" hidden="1" x14ac:dyDescent="0.2">
      <c r="B229" s="15"/>
      <c r="C229" s="46" t="e">
        <f t="shared" ref="C229:AG229" si="79">IF(AND(DAY(C221)&gt;=22,DAY(C221)&lt;=28,C222="土"),1,0)</f>
        <v>#VALUE!</v>
      </c>
      <c r="D229" s="46" t="e">
        <f t="shared" si="79"/>
        <v>#VALUE!</v>
      </c>
      <c r="E229" s="46" t="e">
        <f t="shared" si="79"/>
        <v>#VALUE!</v>
      </c>
      <c r="F229" s="46" t="e">
        <f t="shared" si="79"/>
        <v>#VALUE!</v>
      </c>
      <c r="G229" s="46" t="e">
        <f t="shared" si="79"/>
        <v>#VALUE!</v>
      </c>
      <c r="H229" s="46" t="e">
        <f t="shared" si="79"/>
        <v>#VALUE!</v>
      </c>
      <c r="I229" s="46" t="e">
        <f t="shared" si="79"/>
        <v>#VALUE!</v>
      </c>
      <c r="J229" s="46" t="e">
        <f t="shared" si="79"/>
        <v>#VALUE!</v>
      </c>
      <c r="K229" s="46" t="e">
        <f t="shared" si="79"/>
        <v>#VALUE!</v>
      </c>
      <c r="L229" s="46" t="e">
        <f t="shared" si="79"/>
        <v>#VALUE!</v>
      </c>
      <c r="M229" s="46" t="e">
        <f t="shared" si="79"/>
        <v>#VALUE!</v>
      </c>
      <c r="N229" s="46" t="e">
        <f t="shared" si="79"/>
        <v>#VALUE!</v>
      </c>
      <c r="O229" s="46" t="e">
        <f t="shared" si="79"/>
        <v>#VALUE!</v>
      </c>
      <c r="P229" s="46" t="e">
        <f t="shared" si="79"/>
        <v>#VALUE!</v>
      </c>
      <c r="Q229" s="46" t="e">
        <f t="shared" si="79"/>
        <v>#VALUE!</v>
      </c>
      <c r="R229" s="46" t="e">
        <f t="shared" si="79"/>
        <v>#VALUE!</v>
      </c>
      <c r="S229" s="46" t="e">
        <f t="shared" si="79"/>
        <v>#VALUE!</v>
      </c>
      <c r="T229" s="46" t="e">
        <f t="shared" si="79"/>
        <v>#VALUE!</v>
      </c>
      <c r="U229" s="46" t="e">
        <f t="shared" si="79"/>
        <v>#VALUE!</v>
      </c>
      <c r="V229" s="46" t="e">
        <f t="shared" si="79"/>
        <v>#VALUE!</v>
      </c>
      <c r="W229" s="46" t="e">
        <f t="shared" si="79"/>
        <v>#VALUE!</v>
      </c>
      <c r="X229" s="46" t="e">
        <f t="shared" si="79"/>
        <v>#VALUE!</v>
      </c>
      <c r="Y229" s="46" t="e">
        <f t="shared" si="79"/>
        <v>#VALUE!</v>
      </c>
      <c r="Z229" s="46" t="e">
        <f t="shared" si="79"/>
        <v>#VALUE!</v>
      </c>
      <c r="AA229" s="46" t="e">
        <f t="shared" si="79"/>
        <v>#VALUE!</v>
      </c>
      <c r="AB229" s="46" t="e">
        <f t="shared" si="79"/>
        <v>#VALUE!</v>
      </c>
      <c r="AC229" s="46" t="e">
        <f t="shared" si="79"/>
        <v>#VALUE!</v>
      </c>
      <c r="AD229" s="46" t="e">
        <f t="shared" si="79"/>
        <v>#VALUE!</v>
      </c>
      <c r="AE229" s="46" t="e">
        <f t="shared" si="79"/>
        <v>#VALUE!</v>
      </c>
      <c r="AF229" s="46" t="e">
        <f t="shared" si="79"/>
        <v>#VALUE!</v>
      </c>
      <c r="AG229" s="46" t="e">
        <f t="shared" si="79"/>
        <v>#VALUE!</v>
      </c>
      <c r="AH229" s="47" t="s">
        <v>21</v>
      </c>
      <c r="AI229" s="48">
        <f>_xlfn.AGGREGATE(9,6,C229:AG229)</f>
        <v>0</v>
      </c>
      <c r="AJ229" s="30"/>
    </row>
    <row r="230" spans="2:36" hidden="1" x14ac:dyDescent="0.2">
      <c r="B230" s="15"/>
      <c r="C230" s="49" t="e">
        <f t="shared" ref="C230:AG230" si="80">IF(AND(DAY(C221)&gt;=22,DAY(C221)&lt;=28,C222="土",OR(C227="休",C227="雨")),1,0)</f>
        <v>#VALUE!</v>
      </c>
      <c r="D230" s="49" t="e">
        <f t="shared" si="80"/>
        <v>#VALUE!</v>
      </c>
      <c r="E230" s="49" t="e">
        <f t="shared" si="80"/>
        <v>#VALUE!</v>
      </c>
      <c r="F230" s="49" t="e">
        <f t="shared" si="80"/>
        <v>#VALUE!</v>
      </c>
      <c r="G230" s="49" t="e">
        <f t="shared" si="80"/>
        <v>#VALUE!</v>
      </c>
      <c r="H230" s="49" t="e">
        <f t="shared" si="80"/>
        <v>#VALUE!</v>
      </c>
      <c r="I230" s="49" t="e">
        <f t="shared" si="80"/>
        <v>#VALUE!</v>
      </c>
      <c r="J230" s="49" t="e">
        <f t="shared" si="80"/>
        <v>#VALUE!</v>
      </c>
      <c r="K230" s="49" t="e">
        <f t="shared" si="80"/>
        <v>#VALUE!</v>
      </c>
      <c r="L230" s="49" t="e">
        <f t="shared" si="80"/>
        <v>#VALUE!</v>
      </c>
      <c r="M230" s="49" t="e">
        <f t="shared" si="80"/>
        <v>#VALUE!</v>
      </c>
      <c r="N230" s="49" t="e">
        <f t="shared" si="80"/>
        <v>#VALUE!</v>
      </c>
      <c r="O230" s="49" t="e">
        <f t="shared" si="80"/>
        <v>#VALUE!</v>
      </c>
      <c r="P230" s="49" t="e">
        <f t="shared" si="80"/>
        <v>#VALUE!</v>
      </c>
      <c r="Q230" s="49" t="e">
        <f t="shared" si="80"/>
        <v>#VALUE!</v>
      </c>
      <c r="R230" s="49" t="e">
        <f t="shared" si="80"/>
        <v>#VALUE!</v>
      </c>
      <c r="S230" s="49" t="e">
        <f t="shared" si="80"/>
        <v>#VALUE!</v>
      </c>
      <c r="T230" s="49" t="e">
        <f t="shared" si="80"/>
        <v>#VALUE!</v>
      </c>
      <c r="U230" s="49" t="e">
        <f t="shared" si="80"/>
        <v>#VALUE!</v>
      </c>
      <c r="V230" s="49" t="e">
        <f t="shared" si="80"/>
        <v>#VALUE!</v>
      </c>
      <c r="W230" s="49" t="e">
        <f t="shared" si="80"/>
        <v>#VALUE!</v>
      </c>
      <c r="X230" s="49" t="e">
        <f t="shared" si="80"/>
        <v>#VALUE!</v>
      </c>
      <c r="Y230" s="49" t="e">
        <f t="shared" si="80"/>
        <v>#VALUE!</v>
      </c>
      <c r="Z230" s="49" t="e">
        <f t="shared" si="80"/>
        <v>#VALUE!</v>
      </c>
      <c r="AA230" s="49" t="e">
        <f t="shared" si="80"/>
        <v>#VALUE!</v>
      </c>
      <c r="AB230" s="49" t="e">
        <f t="shared" si="80"/>
        <v>#VALUE!</v>
      </c>
      <c r="AC230" s="49" t="e">
        <f t="shared" si="80"/>
        <v>#VALUE!</v>
      </c>
      <c r="AD230" s="49" t="e">
        <f t="shared" si="80"/>
        <v>#VALUE!</v>
      </c>
      <c r="AE230" s="49" t="e">
        <f t="shared" si="80"/>
        <v>#VALUE!</v>
      </c>
      <c r="AF230" s="49" t="e">
        <f t="shared" si="80"/>
        <v>#VALUE!</v>
      </c>
      <c r="AG230" s="49" t="e">
        <f t="shared" si="80"/>
        <v>#VALUE!</v>
      </c>
      <c r="AH230" s="50" t="s">
        <v>22</v>
      </c>
      <c r="AI230" s="48">
        <f>_xlfn.AGGREGATE(9,6,C230:AG230)</f>
        <v>0</v>
      </c>
      <c r="AJ230" s="30"/>
    </row>
    <row r="231" spans="2:36" s="26" customFormat="1" x14ac:dyDescent="0.2"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I231" s="41"/>
    </row>
    <row r="232" spans="2:36" hidden="1" x14ac:dyDescent="0.2">
      <c r="C232" s="2" t="e">
        <f>YEAR(C235)</f>
        <v>#VALUE!</v>
      </c>
      <c r="D232" s="2" t="e">
        <f>MONTH(C235)</f>
        <v>#VALUE!</v>
      </c>
    </row>
    <row r="233" spans="2:36" x14ac:dyDescent="0.2">
      <c r="B233" s="6" t="s">
        <v>14</v>
      </c>
      <c r="C233" s="119" t="e">
        <f>C235</f>
        <v>#VALUE!</v>
      </c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4"/>
    </row>
    <row r="234" spans="2:36" hidden="1" x14ac:dyDescent="0.2">
      <c r="B234" s="36"/>
      <c r="C234" s="22" t="e">
        <f>DATE($C232,$D232,1)</f>
        <v>#VALUE!</v>
      </c>
      <c r="D234" s="22" t="e">
        <f t="shared" ref="D234:AG234" si="81">C234+1</f>
        <v>#VALUE!</v>
      </c>
      <c r="E234" s="22" t="e">
        <f t="shared" si="81"/>
        <v>#VALUE!</v>
      </c>
      <c r="F234" s="22" t="e">
        <f t="shared" si="81"/>
        <v>#VALUE!</v>
      </c>
      <c r="G234" s="22" t="e">
        <f t="shared" si="81"/>
        <v>#VALUE!</v>
      </c>
      <c r="H234" s="22" t="e">
        <f t="shared" si="81"/>
        <v>#VALUE!</v>
      </c>
      <c r="I234" s="22" t="e">
        <f t="shared" si="81"/>
        <v>#VALUE!</v>
      </c>
      <c r="J234" s="22" t="e">
        <f t="shared" si="81"/>
        <v>#VALUE!</v>
      </c>
      <c r="K234" s="22" t="e">
        <f t="shared" si="81"/>
        <v>#VALUE!</v>
      </c>
      <c r="L234" s="22" t="e">
        <f t="shared" si="81"/>
        <v>#VALUE!</v>
      </c>
      <c r="M234" s="22" t="e">
        <f t="shared" si="81"/>
        <v>#VALUE!</v>
      </c>
      <c r="N234" s="22" t="e">
        <f t="shared" si="81"/>
        <v>#VALUE!</v>
      </c>
      <c r="O234" s="22" t="e">
        <f t="shared" si="81"/>
        <v>#VALUE!</v>
      </c>
      <c r="P234" s="22" t="e">
        <f t="shared" si="81"/>
        <v>#VALUE!</v>
      </c>
      <c r="Q234" s="22" t="e">
        <f t="shared" si="81"/>
        <v>#VALUE!</v>
      </c>
      <c r="R234" s="22" t="e">
        <f t="shared" si="81"/>
        <v>#VALUE!</v>
      </c>
      <c r="S234" s="22" t="e">
        <f t="shared" si="81"/>
        <v>#VALUE!</v>
      </c>
      <c r="T234" s="22" t="e">
        <f t="shared" si="81"/>
        <v>#VALUE!</v>
      </c>
      <c r="U234" s="22" t="e">
        <f t="shared" si="81"/>
        <v>#VALUE!</v>
      </c>
      <c r="V234" s="22" t="e">
        <f t="shared" si="81"/>
        <v>#VALUE!</v>
      </c>
      <c r="W234" s="22" t="e">
        <f t="shared" si="81"/>
        <v>#VALUE!</v>
      </c>
      <c r="X234" s="22" t="e">
        <f t="shared" si="81"/>
        <v>#VALUE!</v>
      </c>
      <c r="Y234" s="22" t="e">
        <f t="shared" si="81"/>
        <v>#VALUE!</v>
      </c>
      <c r="Z234" s="22" t="e">
        <f t="shared" si="81"/>
        <v>#VALUE!</v>
      </c>
      <c r="AA234" s="22" t="e">
        <f t="shared" si="81"/>
        <v>#VALUE!</v>
      </c>
      <c r="AB234" s="22" t="e">
        <f t="shared" si="81"/>
        <v>#VALUE!</v>
      </c>
      <c r="AC234" s="22" t="e">
        <f t="shared" si="81"/>
        <v>#VALUE!</v>
      </c>
      <c r="AD234" s="22" t="e">
        <f t="shared" si="81"/>
        <v>#VALUE!</v>
      </c>
      <c r="AE234" s="22" t="e">
        <f t="shared" si="81"/>
        <v>#VALUE!</v>
      </c>
      <c r="AF234" s="22" t="e">
        <f t="shared" si="81"/>
        <v>#VALUE!</v>
      </c>
      <c r="AG234" s="22" t="e">
        <f t="shared" si="81"/>
        <v>#VALUE!</v>
      </c>
      <c r="AH234" s="37"/>
      <c r="AI234" s="38"/>
    </row>
    <row r="235" spans="2:36" x14ac:dyDescent="0.2">
      <c r="B235" s="20" t="s">
        <v>15</v>
      </c>
      <c r="C235" s="39" t="e">
        <f>IF(EDATE(C220,1)&gt;$G$6,"",EDATE(C220,1))</f>
        <v>#VALUE!</v>
      </c>
      <c r="D235" s="22" t="e">
        <f t="shared" ref="D235:AG235" si="82">IF(D234&gt;$G$6,"",IF(C235=EOMONTH(DATE($C232,$D232,1),0),"",IF(C235="","",C235+1)))</f>
        <v>#VALUE!</v>
      </c>
      <c r="E235" s="22" t="e">
        <f t="shared" si="82"/>
        <v>#VALUE!</v>
      </c>
      <c r="F235" s="22" t="e">
        <f t="shared" si="82"/>
        <v>#VALUE!</v>
      </c>
      <c r="G235" s="22" t="e">
        <f t="shared" si="82"/>
        <v>#VALUE!</v>
      </c>
      <c r="H235" s="22" t="e">
        <f t="shared" si="82"/>
        <v>#VALUE!</v>
      </c>
      <c r="I235" s="22" t="e">
        <f t="shared" si="82"/>
        <v>#VALUE!</v>
      </c>
      <c r="J235" s="22" t="e">
        <f t="shared" si="82"/>
        <v>#VALUE!</v>
      </c>
      <c r="K235" s="22" t="e">
        <f t="shared" si="82"/>
        <v>#VALUE!</v>
      </c>
      <c r="L235" s="22" t="e">
        <f t="shared" si="82"/>
        <v>#VALUE!</v>
      </c>
      <c r="M235" s="22" t="e">
        <f t="shared" si="82"/>
        <v>#VALUE!</v>
      </c>
      <c r="N235" s="22" t="e">
        <f t="shared" si="82"/>
        <v>#VALUE!</v>
      </c>
      <c r="O235" s="22" t="e">
        <f t="shared" si="82"/>
        <v>#VALUE!</v>
      </c>
      <c r="P235" s="22" t="e">
        <f t="shared" si="82"/>
        <v>#VALUE!</v>
      </c>
      <c r="Q235" s="22" t="e">
        <f t="shared" si="82"/>
        <v>#VALUE!</v>
      </c>
      <c r="R235" s="22" t="e">
        <f t="shared" si="82"/>
        <v>#VALUE!</v>
      </c>
      <c r="S235" s="22" t="e">
        <f t="shared" si="82"/>
        <v>#VALUE!</v>
      </c>
      <c r="T235" s="22" t="e">
        <f t="shared" si="82"/>
        <v>#VALUE!</v>
      </c>
      <c r="U235" s="22" t="e">
        <f t="shared" si="82"/>
        <v>#VALUE!</v>
      </c>
      <c r="V235" s="22" t="e">
        <f t="shared" si="82"/>
        <v>#VALUE!</v>
      </c>
      <c r="W235" s="22" t="e">
        <f t="shared" si="82"/>
        <v>#VALUE!</v>
      </c>
      <c r="X235" s="22" t="e">
        <f t="shared" si="82"/>
        <v>#VALUE!</v>
      </c>
      <c r="Y235" s="22" t="e">
        <f t="shared" si="82"/>
        <v>#VALUE!</v>
      </c>
      <c r="Z235" s="22" t="e">
        <f t="shared" si="82"/>
        <v>#VALUE!</v>
      </c>
      <c r="AA235" s="22" t="e">
        <f t="shared" si="82"/>
        <v>#VALUE!</v>
      </c>
      <c r="AB235" s="22" t="e">
        <f t="shared" si="82"/>
        <v>#VALUE!</v>
      </c>
      <c r="AC235" s="22" t="e">
        <f t="shared" si="82"/>
        <v>#VALUE!</v>
      </c>
      <c r="AD235" s="22" t="e">
        <f t="shared" si="82"/>
        <v>#VALUE!</v>
      </c>
      <c r="AE235" s="22" t="e">
        <f t="shared" si="82"/>
        <v>#VALUE!</v>
      </c>
      <c r="AF235" s="22" t="e">
        <f t="shared" si="82"/>
        <v>#VALUE!</v>
      </c>
      <c r="AG235" s="22" t="e">
        <f t="shared" si="82"/>
        <v>#VALUE!</v>
      </c>
      <c r="AH235" s="23" t="s">
        <v>16</v>
      </c>
      <c r="AI235" s="24">
        <f>+COUNTIFS(C236:AG236,"土",C237:AG237,"")+COUNTIFS(C236:AG236,"日",C237:AG237,"")</f>
        <v>0</v>
      </c>
    </row>
    <row r="236" spans="2:36" s="26" customFormat="1" x14ac:dyDescent="0.2">
      <c r="B236" s="40" t="s">
        <v>5</v>
      </c>
      <c r="C236" s="51" t="str">
        <f>IFERROR(TEXT(WEEKDAY(+C235),"aaa"),"")</f>
        <v/>
      </c>
      <c r="D236" s="51" t="str">
        <f t="shared" ref="D236:AG236" si="83">IFERROR(TEXT(WEEKDAY(+D235),"aaa"),"")</f>
        <v/>
      </c>
      <c r="E236" s="51" t="str">
        <f t="shared" si="83"/>
        <v/>
      </c>
      <c r="F236" s="51" t="str">
        <f t="shared" si="83"/>
        <v/>
      </c>
      <c r="G236" s="51" t="str">
        <f t="shared" si="83"/>
        <v/>
      </c>
      <c r="H236" s="51" t="str">
        <f t="shared" si="83"/>
        <v/>
      </c>
      <c r="I236" s="51" t="str">
        <f t="shared" si="83"/>
        <v/>
      </c>
      <c r="J236" s="51" t="str">
        <f t="shared" si="83"/>
        <v/>
      </c>
      <c r="K236" s="51" t="str">
        <f t="shared" si="83"/>
        <v/>
      </c>
      <c r="L236" s="51" t="str">
        <f t="shared" si="83"/>
        <v/>
      </c>
      <c r="M236" s="51" t="str">
        <f t="shared" si="83"/>
        <v/>
      </c>
      <c r="N236" s="51" t="str">
        <f t="shared" si="83"/>
        <v/>
      </c>
      <c r="O236" s="51" t="str">
        <f t="shared" si="83"/>
        <v/>
      </c>
      <c r="P236" s="51" t="str">
        <f t="shared" si="83"/>
        <v/>
      </c>
      <c r="Q236" s="51" t="str">
        <f t="shared" si="83"/>
        <v/>
      </c>
      <c r="R236" s="51" t="str">
        <f t="shared" si="83"/>
        <v/>
      </c>
      <c r="S236" s="51" t="str">
        <f t="shared" si="83"/>
        <v/>
      </c>
      <c r="T236" s="51" t="str">
        <f t="shared" si="83"/>
        <v/>
      </c>
      <c r="U236" s="51" t="str">
        <f t="shared" si="83"/>
        <v/>
      </c>
      <c r="V236" s="51" t="str">
        <f t="shared" si="83"/>
        <v/>
      </c>
      <c r="W236" s="51" t="str">
        <f t="shared" si="83"/>
        <v/>
      </c>
      <c r="X236" s="51" t="str">
        <f t="shared" si="83"/>
        <v/>
      </c>
      <c r="Y236" s="51" t="str">
        <f t="shared" si="83"/>
        <v/>
      </c>
      <c r="Z236" s="51" t="str">
        <f t="shared" si="83"/>
        <v/>
      </c>
      <c r="AA236" s="51" t="str">
        <f t="shared" si="83"/>
        <v/>
      </c>
      <c r="AB236" s="51" t="str">
        <f t="shared" si="83"/>
        <v/>
      </c>
      <c r="AC236" s="51" t="str">
        <f t="shared" si="83"/>
        <v/>
      </c>
      <c r="AD236" s="51" t="str">
        <f t="shared" si="83"/>
        <v/>
      </c>
      <c r="AE236" s="51" t="str">
        <f t="shared" si="83"/>
        <v/>
      </c>
      <c r="AF236" s="51" t="str">
        <f t="shared" si="83"/>
        <v/>
      </c>
      <c r="AG236" s="51" t="str">
        <f t="shared" si="83"/>
        <v/>
      </c>
      <c r="AH236" s="23" t="s">
        <v>20</v>
      </c>
      <c r="AI236" s="24">
        <f>+COUNTIF(C237:AG237,"夏休")+COUNTIF(C237:AG237,"冬休")+COUNTIF(C237:AG237,"中止")</f>
        <v>0</v>
      </c>
    </row>
    <row r="237" spans="2:36" s="26" customFormat="1" ht="13.5" customHeight="1" x14ac:dyDescent="0.2">
      <c r="B237" s="75" t="s">
        <v>19</v>
      </c>
      <c r="C237" s="77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  <c r="AD237" s="72"/>
      <c r="AE237" s="72"/>
      <c r="AF237" s="72"/>
      <c r="AG237" s="107"/>
      <c r="AH237" s="27" t="s">
        <v>2</v>
      </c>
      <c r="AI237" s="28">
        <f>COUNT(C235:AG235)-AI236</f>
        <v>0</v>
      </c>
    </row>
    <row r="238" spans="2:36" s="26" customFormat="1" ht="13.5" customHeight="1" x14ac:dyDescent="0.2">
      <c r="B238" s="76"/>
      <c r="C238" s="77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  <c r="AD238" s="72"/>
      <c r="AE238" s="72"/>
      <c r="AF238" s="72"/>
      <c r="AG238" s="107"/>
      <c r="AH238" s="27" t="s">
        <v>6</v>
      </c>
      <c r="AI238" s="29">
        <f>+COUNTIF(C239:AG240,"休")</f>
        <v>0</v>
      </c>
      <c r="AJ238" s="30" t="e">
        <f>IF(AI239&gt;0.285,"",IF(AI238&lt;AI235,"←計画日数が足りません",""))</f>
        <v>#DIV/0!</v>
      </c>
    </row>
    <row r="239" spans="2:36" s="26" customFormat="1" ht="13.5" customHeight="1" x14ac:dyDescent="0.2">
      <c r="B239" s="108" t="s">
        <v>0</v>
      </c>
      <c r="C239" s="109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12"/>
      <c r="AH239" s="27" t="s">
        <v>8</v>
      </c>
      <c r="AI239" s="31" t="e">
        <f>+AI238/AI237</f>
        <v>#DIV/0!</v>
      </c>
    </row>
    <row r="240" spans="2:36" s="26" customFormat="1" x14ac:dyDescent="0.2">
      <c r="B240" s="108"/>
      <c r="C240" s="109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12"/>
      <c r="AH240" s="27" t="s">
        <v>9</v>
      </c>
      <c r="AI240" s="29">
        <f>+COUNTA(C241:AG242)</f>
        <v>0</v>
      </c>
    </row>
    <row r="241" spans="2:36" s="26" customFormat="1" x14ac:dyDescent="0.2">
      <c r="B241" s="113" t="s">
        <v>7</v>
      </c>
      <c r="C241" s="115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  <c r="AC241" s="110"/>
      <c r="AD241" s="110"/>
      <c r="AE241" s="110"/>
      <c r="AF241" s="110"/>
      <c r="AG241" s="117"/>
      <c r="AH241" s="32" t="s">
        <v>4</v>
      </c>
      <c r="AI241" s="33" t="e">
        <f>+AI240/AI237</f>
        <v>#DIV/0!</v>
      </c>
    </row>
    <row r="242" spans="2:36" s="26" customFormat="1" x14ac:dyDescent="0.2">
      <c r="B242" s="114"/>
      <c r="C242" s="116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11"/>
      <c r="AG242" s="118"/>
      <c r="AH242" s="34" t="s">
        <v>13</v>
      </c>
      <c r="AI242" s="35" t="str">
        <f>IF(7&gt;AI237,"対象外",IF(AI240&gt;=AI235,"OK","NG"))</f>
        <v>対象外</v>
      </c>
      <c r="AJ242" s="30" t="str">
        <f>IF(AI242="対象外","←７日間に満たない期間は達成判定の対象外",IF(AI242="NG","←月単位未達成","←月単位達成"))</f>
        <v>←７日間に満たない期間は達成判定の対象外</v>
      </c>
    </row>
    <row r="243" spans="2:36" hidden="1" x14ac:dyDescent="0.2">
      <c r="B243" s="15"/>
      <c r="C243" s="46" t="e">
        <f t="shared" ref="C243:AG243" si="84">IF(AND(DAY(C235)&gt;=22,DAY(C235)&lt;=28,C236="土"),1,0)</f>
        <v>#VALUE!</v>
      </c>
      <c r="D243" s="46" t="e">
        <f t="shared" si="84"/>
        <v>#VALUE!</v>
      </c>
      <c r="E243" s="46" t="e">
        <f t="shared" si="84"/>
        <v>#VALUE!</v>
      </c>
      <c r="F243" s="46" t="e">
        <f t="shared" si="84"/>
        <v>#VALUE!</v>
      </c>
      <c r="G243" s="46" t="e">
        <f t="shared" si="84"/>
        <v>#VALUE!</v>
      </c>
      <c r="H243" s="46" t="e">
        <f t="shared" si="84"/>
        <v>#VALUE!</v>
      </c>
      <c r="I243" s="46" t="e">
        <f t="shared" si="84"/>
        <v>#VALUE!</v>
      </c>
      <c r="J243" s="46" t="e">
        <f t="shared" si="84"/>
        <v>#VALUE!</v>
      </c>
      <c r="K243" s="46" t="e">
        <f t="shared" si="84"/>
        <v>#VALUE!</v>
      </c>
      <c r="L243" s="46" t="e">
        <f t="shared" si="84"/>
        <v>#VALUE!</v>
      </c>
      <c r="M243" s="46" t="e">
        <f t="shared" si="84"/>
        <v>#VALUE!</v>
      </c>
      <c r="N243" s="46" t="e">
        <f t="shared" si="84"/>
        <v>#VALUE!</v>
      </c>
      <c r="O243" s="46" t="e">
        <f t="shared" si="84"/>
        <v>#VALUE!</v>
      </c>
      <c r="P243" s="46" t="e">
        <f t="shared" si="84"/>
        <v>#VALUE!</v>
      </c>
      <c r="Q243" s="46" t="e">
        <f t="shared" si="84"/>
        <v>#VALUE!</v>
      </c>
      <c r="R243" s="46" t="e">
        <f t="shared" si="84"/>
        <v>#VALUE!</v>
      </c>
      <c r="S243" s="46" t="e">
        <f t="shared" si="84"/>
        <v>#VALUE!</v>
      </c>
      <c r="T243" s="46" t="e">
        <f t="shared" si="84"/>
        <v>#VALUE!</v>
      </c>
      <c r="U243" s="46" t="e">
        <f t="shared" si="84"/>
        <v>#VALUE!</v>
      </c>
      <c r="V243" s="46" t="e">
        <f t="shared" si="84"/>
        <v>#VALUE!</v>
      </c>
      <c r="W243" s="46" t="e">
        <f t="shared" si="84"/>
        <v>#VALUE!</v>
      </c>
      <c r="X243" s="46" t="e">
        <f t="shared" si="84"/>
        <v>#VALUE!</v>
      </c>
      <c r="Y243" s="46" t="e">
        <f t="shared" si="84"/>
        <v>#VALUE!</v>
      </c>
      <c r="Z243" s="46" t="e">
        <f t="shared" si="84"/>
        <v>#VALUE!</v>
      </c>
      <c r="AA243" s="46" t="e">
        <f t="shared" si="84"/>
        <v>#VALUE!</v>
      </c>
      <c r="AB243" s="46" t="e">
        <f t="shared" si="84"/>
        <v>#VALUE!</v>
      </c>
      <c r="AC243" s="46" t="e">
        <f t="shared" si="84"/>
        <v>#VALUE!</v>
      </c>
      <c r="AD243" s="46" t="e">
        <f t="shared" si="84"/>
        <v>#VALUE!</v>
      </c>
      <c r="AE243" s="46" t="e">
        <f t="shared" si="84"/>
        <v>#VALUE!</v>
      </c>
      <c r="AF243" s="46" t="e">
        <f t="shared" si="84"/>
        <v>#VALUE!</v>
      </c>
      <c r="AG243" s="46" t="e">
        <f t="shared" si="84"/>
        <v>#VALUE!</v>
      </c>
      <c r="AH243" s="47" t="s">
        <v>21</v>
      </c>
      <c r="AI243" s="48">
        <f>_xlfn.AGGREGATE(9,6,C243:AG243)</f>
        <v>0</v>
      </c>
      <c r="AJ243" s="30"/>
    </row>
    <row r="244" spans="2:36" hidden="1" x14ac:dyDescent="0.2">
      <c r="B244" s="15"/>
      <c r="C244" s="49" t="e">
        <f t="shared" ref="C244:AG244" si="85">IF(AND(DAY(C235)&gt;=22,DAY(C235)&lt;=28,C236="土",OR(C241="休",C241="雨")),1,0)</f>
        <v>#VALUE!</v>
      </c>
      <c r="D244" s="49" t="e">
        <f t="shared" si="85"/>
        <v>#VALUE!</v>
      </c>
      <c r="E244" s="49" t="e">
        <f t="shared" si="85"/>
        <v>#VALUE!</v>
      </c>
      <c r="F244" s="49" t="e">
        <f t="shared" si="85"/>
        <v>#VALUE!</v>
      </c>
      <c r="G244" s="49" t="e">
        <f t="shared" si="85"/>
        <v>#VALUE!</v>
      </c>
      <c r="H244" s="49" t="e">
        <f t="shared" si="85"/>
        <v>#VALUE!</v>
      </c>
      <c r="I244" s="49" t="e">
        <f t="shared" si="85"/>
        <v>#VALUE!</v>
      </c>
      <c r="J244" s="49" t="e">
        <f t="shared" si="85"/>
        <v>#VALUE!</v>
      </c>
      <c r="K244" s="49" t="e">
        <f t="shared" si="85"/>
        <v>#VALUE!</v>
      </c>
      <c r="L244" s="49" t="e">
        <f t="shared" si="85"/>
        <v>#VALUE!</v>
      </c>
      <c r="M244" s="49" t="e">
        <f t="shared" si="85"/>
        <v>#VALUE!</v>
      </c>
      <c r="N244" s="49" t="e">
        <f t="shared" si="85"/>
        <v>#VALUE!</v>
      </c>
      <c r="O244" s="49" t="e">
        <f t="shared" si="85"/>
        <v>#VALUE!</v>
      </c>
      <c r="P244" s="49" t="e">
        <f t="shared" si="85"/>
        <v>#VALUE!</v>
      </c>
      <c r="Q244" s="49" t="e">
        <f t="shared" si="85"/>
        <v>#VALUE!</v>
      </c>
      <c r="R244" s="49" t="e">
        <f t="shared" si="85"/>
        <v>#VALUE!</v>
      </c>
      <c r="S244" s="49" t="e">
        <f t="shared" si="85"/>
        <v>#VALUE!</v>
      </c>
      <c r="T244" s="49" t="e">
        <f t="shared" si="85"/>
        <v>#VALUE!</v>
      </c>
      <c r="U244" s="49" t="e">
        <f t="shared" si="85"/>
        <v>#VALUE!</v>
      </c>
      <c r="V244" s="49" t="e">
        <f t="shared" si="85"/>
        <v>#VALUE!</v>
      </c>
      <c r="W244" s="49" t="e">
        <f t="shared" si="85"/>
        <v>#VALUE!</v>
      </c>
      <c r="X244" s="49" t="e">
        <f t="shared" si="85"/>
        <v>#VALUE!</v>
      </c>
      <c r="Y244" s="49" t="e">
        <f t="shared" si="85"/>
        <v>#VALUE!</v>
      </c>
      <c r="Z244" s="49" t="e">
        <f t="shared" si="85"/>
        <v>#VALUE!</v>
      </c>
      <c r="AA244" s="49" t="e">
        <f t="shared" si="85"/>
        <v>#VALUE!</v>
      </c>
      <c r="AB244" s="49" t="e">
        <f t="shared" si="85"/>
        <v>#VALUE!</v>
      </c>
      <c r="AC244" s="49" t="e">
        <f t="shared" si="85"/>
        <v>#VALUE!</v>
      </c>
      <c r="AD244" s="49" t="e">
        <f t="shared" si="85"/>
        <v>#VALUE!</v>
      </c>
      <c r="AE244" s="49" t="e">
        <f t="shared" si="85"/>
        <v>#VALUE!</v>
      </c>
      <c r="AF244" s="49" t="e">
        <f t="shared" si="85"/>
        <v>#VALUE!</v>
      </c>
      <c r="AG244" s="49" t="e">
        <f t="shared" si="85"/>
        <v>#VALUE!</v>
      </c>
      <c r="AH244" s="50" t="s">
        <v>22</v>
      </c>
      <c r="AI244" s="48">
        <f>_xlfn.AGGREGATE(9,6,C244:AG244)</f>
        <v>0</v>
      </c>
      <c r="AJ244" s="30"/>
    </row>
    <row r="245" spans="2:36" s="26" customFormat="1" x14ac:dyDescent="0.2"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I245" s="41"/>
    </row>
    <row r="246" spans="2:36" hidden="1" x14ac:dyDescent="0.2">
      <c r="C246" s="2" t="e">
        <f>YEAR(C249)</f>
        <v>#VALUE!</v>
      </c>
      <c r="D246" s="2" t="e">
        <f>MONTH(C249)</f>
        <v>#VALUE!</v>
      </c>
    </row>
    <row r="247" spans="2:36" x14ac:dyDescent="0.2">
      <c r="B247" s="6" t="s">
        <v>14</v>
      </c>
      <c r="C247" s="119" t="e">
        <f>C249</f>
        <v>#VALUE!</v>
      </c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4"/>
    </row>
    <row r="248" spans="2:36" hidden="1" x14ac:dyDescent="0.2">
      <c r="B248" s="36"/>
      <c r="C248" s="22" t="e">
        <f>DATE($C246,$D246,1)</f>
        <v>#VALUE!</v>
      </c>
      <c r="D248" s="22" t="e">
        <f t="shared" ref="D248:AG248" si="86">C248+1</f>
        <v>#VALUE!</v>
      </c>
      <c r="E248" s="22" t="e">
        <f t="shared" si="86"/>
        <v>#VALUE!</v>
      </c>
      <c r="F248" s="22" t="e">
        <f t="shared" si="86"/>
        <v>#VALUE!</v>
      </c>
      <c r="G248" s="22" t="e">
        <f t="shared" si="86"/>
        <v>#VALUE!</v>
      </c>
      <c r="H248" s="22" t="e">
        <f t="shared" si="86"/>
        <v>#VALUE!</v>
      </c>
      <c r="I248" s="22" t="e">
        <f t="shared" si="86"/>
        <v>#VALUE!</v>
      </c>
      <c r="J248" s="22" t="e">
        <f t="shared" si="86"/>
        <v>#VALUE!</v>
      </c>
      <c r="K248" s="22" t="e">
        <f t="shared" si="86"/>
        <v>#VALUE!</v>
      </c>
      <c r="L248" s="22" t="e">
        <f t="shared" si="86"/>
        <v>#VALUE!</v>
      </c>
      <c r="M248" s="22" t="e">
        <f t="shared" si="86"/>
        <v>#VALUE!</v>
      </c>
      <c r="N248" s="22" t="e">
        <f t="shared" si="86"/>
        <v>#VALUE!</v>
      </c>
      <c r="O248" s="22" t="e">
        <f t="shared" si="86"/>
        <v>#VALUE!</v>
      </c>
      <c r="P248" s="22" t="e">
        <f t="shared" si="86"/>
        <v>#VALUE!</v>
      </c>
      <c r="Q248" s="22" t="e">
        <f t="shared" si="86"/>
        <v>#VALUE!</v>
      </c>
      <c r="R248" s="22" t="e">
        <f t="shared" si="86"/>
        <v>#VALUE!</v>
      </c>
      <c r="S248" s="22" t="e">
        <f t="shared" si="86"/>
        <v>#VALUE!</v>
      </c>
      <c r="T248" s="22" t="e">
        <f t="shared" si="86"/>
        <v>#VALUE!</v>
      </c>
      <c r="U248" s="22" t="e">
        <f t="shared" si="86"/>
        <v>#VALUE!</v>
      </c>
      <c r="V248" s="22" t="e">
        <f t="shared" si="86"/>
        <v>#VALUE!</v>
      </c>
      <c r="W248" s="22" t="e">
        <f t="shared" si="86"/>
        <v>#VALUE!</v>
      </c>
      <c r="X248" s="22" t="e">
        <f t="shared" si="86"/>
        <v>#VALUE!</v>
      </c>
      <c r="Y248" s="22" t="e">
        <f t="shared" si="86"/>
        <v>#VALUE!</v>
      </c>
      <c r="Z248" s="22" t="e">
        <f t="shared" si="86"/>
        <v>#VALUE!</v>
      </c>
      <c r="AA248" s="22" t="e">
        <f t="shared" si="86"/>
        <v>#VALUE!</v>
      </c>
      <c r="AB248" s="22" t="e">
        <f t="shared" si="86"/>
        <v>#VALUE!</v>
      </c>
      <c r="AC248" s="22" t="e">
        <f t="shared" si="86"/>
        <v>#VALUE!</v>
      </c>
      <c r="AD248" s="22" t="e">
        <f t="shared" si="86"/>
        <v>#VALUE!</v>
      </c>
      <c r="AE248" s="22" t="e">
        <f t="shared" si="86"/>
        <v>#VALUE!</v>
      </c>
      <c r="AF248" s="22" t="e">
        <f t="shared" si="86"/>
        <v>#VALUE!</v>
      </c>
      <c r="AG248" s="22" t="e">
        <f t="shared" si="86"/>
        <v>#VALUE!</v>
      </c>
      <c r="AH248" s="37"/>
      <c r="AI248" s="38"/>
    </row>
    <row r="249" spans="2:36" x14ac:dyDescent="0.2">
      <c r="B249" s="20" t="s">
        <v>15</v>
      </c>
      <c r="C249" s="39" t="e">
        <f>IF(EDATE(C234,1)&gt;$G$6,"",EDATE(C234,1))</f>
        <v>#VALUE!</v>
      </c>
      <c r="D249" s="22" t="e">
        <f t="shared" ref="D249:AG249" si="87">IF(D248&gt;$G$6,"",IF(C249=EOMONTH(DATE($C246,$D246,1),0),"",IF(C249="","",C249+1)))</f>
        <v>#VALUE!</v>
      </c>
      <c r="E249" s="22" t="e">
        <f t="shared" si="87"/>
        <v>#VALUE!</v>
      </c>
      <c r="F249" s="22" t="e">
        <f t="shared" si="87"/>
        <v>#VALUE!</v>
      </c>
      <c r="G249" s="22" t="e">
        <f t="shared" si="87"/>
        <v>#VALUE!</v>
      </c>
      <c r="H249" s="22" t="e">
        <f t="shared" si="87"/>
        <v>#VALUE!</v>
      </c>
      <c r="I249" s="22" t="e">
        <f t="shared" si="87"/>
        <v>#VALUE!</v>
      </c>
      <c r="J249" s="22" t="e">
        <f t="shared" si="87"/>
        <v>#VALUE!</v>
      </c>
      <c r="K249" s="22" t="e">
        <f t="shared" si="87"/>
        <v>#VALUE!</v>
      </c>
      <c r="L249" s="22" t="e">
        <f t="shared" si="87"/>
        <v>#VALUE!</v>
      </c>
      <c r="M249" s="22" t="e">
        <f t="shared" si="87"/>
        <v>#VALUE!</v>
      </c>
      <c r="N249" s="22" t="e">
        <f t="shared" si="87"/>
        <v>#VALUE!</v>
      </c>
      <c r="O249" s="22" t="e">
        <f t="shared" si="87"/>
        <v>#VALUE!</v>
      </c>
      <c r="P249" s="22" t="e">
        <f t="shared" si="87"/>
        <v>#VALUE!</v>
      </c>
      <c r="Q249" s="22" t="e">
        <f t="shared" si="87"/>
        <v>#VALUE!</v>
      </c>
      <c r="R249" s="22" t="e">
        <f t="shared" si="87"/>
        <v>#VALUE!</v>
      </c>
      <c r="S249" s="22" t="e">
        <f t="shared" si="87"/>
        <v>#VALUE!</v>
      </c>
      <c r="T249" s="22" t="e">
        <f t="shared" si="87"/>
        <v>#VALUE!</v>
      </c>
      <c r="U249" s="22" t="e">
        <f t="shared" si="87"/>
        <v>#VALUE!</v>
      </c>
      <c r="V249" s="22" t="e">
        <f t="shared" si="87"/>
        <v>#VALUE!</v>
      </c>
      <c r="W249" s="22" t="e">
        <f t="shared" si="87"/>
        <v>#VALUE!</v>
      </c>
      <c r="X249" s="22" t="e">
        <f t="shared" si="87"/>
        <v>#VALUE!</v>
      </c>
      <c r="Y249" s="22" t="e">
        <f t="shared" si="87"/>
        <v>#VALUE!</v>
      </c>
      <c r="Z249" s="22" t="e">
        <f t="shared" si="87"/>
        <v>#VALUE!</v>
      </c>
      <c r="AA249" s="22" t="e">
        <f t="shared" si="87"/>
        <v>#VALUE!</v>
      </c>
      <c r="AB249" s="22" t="e">
        <f t="shared" si="87"/>
        <v>#VALUE!</v>
      </c>
      <c r="AC249" s="22" t="e">
        <f t="shared" si="87"/>
        <v>#VALUE!</v>
      </c>
      <c r="AD249" s="22" t="e">
        <f t="shared" si="87"/>
        <v>#VALUE!</v>
      </c>
      <c r="AE249" s="22" t="e">
        <f t="shared" si="87"/>
        <v>#VALUE!</v>
      </c>
      <c r="AF249" s="22" t="e">
        <f t="shared" si="87"/>
        <v>#VALUE!</v>
      </c>
      <c r="AG249" s="22" t="e">
        <f t="shared" si="87"/>
        <v>#VALUE!</v>
      </c>
      <c r="AH249" s="23" t="s">
        <v>16</v>
      </c>
      <c r="AI249" s="24">
        <f>+COUNTIFS(C250:AG250,"土",C251:AG251,"")+COUNTIFS(C250:AG250,"日",C251:AG251,"")</f>
        <v>0</v>
      </c>
    </row>
    <row r="250" spans="2:36" s="26" customFormat="1" x14ac:dyDescent="0.2">
      <c r="B250" s="40" t="s">
        <v>5</v>
      </c>
      <c r="C250" s="51" t="str">
        <f>IFERROR(TEXT(WEEKDAY(+C249),"aaa"),"")</f>
        <v/>
      </c>
      <c r="D250" s="51" t="str">
        <f t="shared" ref="D250:AG250" si="88">IFERROR(TEXT(WEEKDAY(+D249),"aaa"),"")</f>
        <v/>
      </c>
      <c r="E250" s="51" t="str">
        <f t="shared" si="88"/>
        <v/>
      </c>
      <c r="F250" s="51" t="str">
        <f t="shared" si="88"/>
        <v/>
      </c>
      <c r="G250" s="51" t="str">
        <f t="shared" si="88"/>
        <v/>
      </c>
      <c r="H250" s="51" t="str">
        <f t="shared" si="88"/>
        <v/>
      </c>
      <c r="I250" s="51" t="str">
        <f t="shared" si="88"/>
        <v/>
      </c>
      <c r="J250" s="51" t="str">
        <f t="shared" si="88"/>
        <v/>
      </c>
      <c r="K250" s="51" t="str">
        <f t="shared" si="88"/>
        <v/>
      </c>
      <c r="L250" s="51" t="str">
        <f t="shared" si="88"/>
        <v/>
      </c>
      <c r="M250" s="51" t="str">
        <f t="shared" si="88"/>
        <v/>
      </c>
      <c r="N250" s="51" t="str">
        <f t="shared" si="88"/>
        <v/>
      </c>
      <c r="O250" s="51" t="str">
        <f t="shared" si="88"/>
        <v/>
      </c>
      <c r="P250" s="51" t="str">
        <f t="shared" si="88"/>
        <v/>
      </c>
      <c r="Q250" s="51" t="str">
        <f t="shared" si="88"/>
        <v/>
      </c>
      <c r="R250" s="51" t="str">
        <f t="shared" si="88"/>
        <v/>
      </c>
      <c r="S250" s="51" t="str">
        <f t="shared" si="88"/>
        <v/>
      </c>
      <c r="T250" s="51" t="str">
        <f t="shared" si="88"/>
        <v/>
      </c>
      <c r="U250" s="51" t="str">
        <f t="shared" si="88"/>
        <v/>
      </c>
      <c r="V250" s="51" t="str">
        <f t="shared" si="88"/>
        <v/>
      </c>
      <c r="W250" s="51" t="str">
        <f t="shared" si="88"/>
        <v/>
      </c>
      <c r="X250" s="51" t="str">
        <f t="shared" si="88"/>
        <v/>
      </c>
      <c r="Y250" s="51" t="str">
        <f t="shared" si="88"/>
        <v/>
      </c>
      <c r="Z250" s="51" t="str">
        <f t="shared" si="88"/>
        <v/>
      </c>
      <c r="AA250" s="51" t="str">
        <f t="shared" si="88"/>
        <v/>
      </c>
      <c r="AB250" s="51" t="str">
        <f t="shared" si="88"/>
        <v/>
      </c>
      <c r="AC250" s="51" t="str">
        <f t="shared" si="88"/>
        <v/>
      </c>
      <c r="AD250" s="51" t="str">
        <f t="shared" si="88"/>
        <v/>
      </c>
      <c r="AE250" s="51" t="str">
        <f t="shared" si="88"/>
        <v/>
      </c>
      <c r="AF250" s="51" t="str">
        <f t="shared" si="88"/>
        <v/>
      </c>
      <c r="AG250" s="51" t="str">
        <f t="shared" si="88"/>
        <v/>
      </c>
      <c r="AH250" s="23" t="s">
        <v>20</v>
      </c>
      <c r="AI250" s="24">
        <f>+COUNTIF(C251:AG251,"夏休")+COUNTIF(C251:AG251,"冬休")+COUNTIF(C251:AG251,"中止")</f>
        <v>0</v>
      </c>
    </row>
    <row r="251" spans="2:36" s="26" customFormat="1" ht="13.5" customHeight="1" x14ac:dyDescent="0.2">
      <c r="B251" s="75" t="s">
        <v>19</v>
      </c>
      <c r="C251" s="77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  <c r="AC251" s="72"/>
      <c r="AD251" s="72"/>
      <c r="AE251" s="72"/>
      <c r="AF251" s="72"/>
      <c r="AG251" s="107"/>
      <c r="AH251" s="27" t="s">
        <v>2</v>
      </c>
      <c r="AI251" s="28">
        <f>COUNT(C249:AG249)-AI250</f>
        <v>0</v>
      </c>
    </row>
    <row r="252" spans="2:36" s="26" customFormat="1" ht="13.5" customHeight="1" x14ac:dyDescent="0.2">
      <c r="B252" s="76"/>
      <c r="C252" s="77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  <c r="AC252" s="72"/>
      <c r="AD252" s="72"/>
      <c r="AE252" s="72"/>
      <c r="AF252" s="72"/>
      <c r="AG252" s="107"/>
      <c r="AH252" s="27" t="s">
        <v>6</v>
      </c>
      <c r="AI252" s="29">
        <f>+COUNTIF(C253:AG254,"休")</f>
        <v>0</v>
      </c>
      <c r="AJ252" s="30" t="e">
        <f>IF(AI253&gt;0.285,"",IF(AI252&lt;AI249,"←計画日数が足りません",""))</f>
        <v>#DIV/0!</v>
      </c>
    </row>
    <row r="253" spans="2:36" s="26" customFormat="1" ht="13.5" customHeight="1" x14ac:dyDescent="0.2">
      <c r="B253" s="108" t="s">
        <v>0</v>
      </c>
      <c r="C253" s="109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12"/>
      <c r="AH253" s="27" t="s">
        <v>8</v>
      </c>
      <c r="AI253" s="31" t="e">
        <f>+AI252/AI251</f>
        <v>#DIV/0!</v>
      </c>
    </row>
    <row r="254" spans="2:36" s="26" customFormat="1" x14ac:dyDescent="0.2">
      <c r="B254" s="108"/>
      <c r="C254" s="109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12"/>
      <c r="AH254" s="27" t="s">
        <v>9</v>
      </c>
      <c r="AI254" s="29">
        <f>+COUNTA(C255:AG256)</f>
        <v>0</v>
      </c>
    </row>
    <row r="255" spans="2:36" s="26" customFormat="1" x14ac:dyDescent="0.2">
      <c r="B255" s="113" t="s">
        <v>7</v>
      </c>
      <c r="C255" s="115"/>
      <c r="D255" s="110"/>
      <c r="E255" s="110"/>
      <c r="F255" s="110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0"/>
      <c r="AD255" s="110"/>
      <c r="AE255" s="110"/>
      <c r="AF255" s="110"/>
      <c r="AG255" s="117"/>
      <c r="AH255" s="32" t="s">
        <v>4</v>
      </c>
      <c r="AI255" s="33" t="e">
        <f>+AI254/AI251</f>
        <v>#DIV/0!</v>
      </c>
    </row>
    <row r="256" spans="2:36" s="26" customFormat="1" x14ac:dyDescent="0.2">
      <c r="B256" s="114"/>
      <c r="C256" s="116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  <c r="AG256" s="118"/>
      <c r="AH256" s="34" t="s">
        <v>13</v>
      </c>
      <c r="AI256" s="35" t="str">
        <f>IF(7&gt;AI251,"対象外",IF(AI254&gt;=AI249,"OK","NG"))</f>
        <v>対象外</v>
      </c>
      <c r="AJ256" s="30" t="str">
        <f>IF(AI256="対象外","←７日間に満たない期間は達成判定の対象外",IF(AI256="NG","←月単位未達成","←月単位達成"))</f>
        <v>←７日間に満たない期間は達成判定の対象外</v>
      </c>
    </row>
    <row r="257" spans="2:36" hidden="1" x14ac:dyDescent="0.2">
      <c r="B257" s="15"/>
      <c r="C257" s="46" t="e">
        <f t="shared" ref="C257:AG257" si="89">IF(AND(DAY(C249)&gt;=22,DAY(C249)&lt;=28,C250="土"),1,0)</f>
        <v>#VALUE!</v>
      </c>
      <c r="D257" s="46" t="e">
        <f t="shared" si="89"/>
        <v>#VALUE!</v>
      </c>
      <c r="E257" s="46" t="e">
        <f t="shared" si="89"/>
        <v>#VALUE!</v>
      </c>
      <c r="F257" s="46" t="e">
        <f t="shared" si="89"/>
        <v>#VALUE!</v>
      </c>
      <c r="G257" s="46" t="e">
        <f t="shared" si="89"/>
        <v>#VALUE!</v>
      </c>
      <c r="H257" s="46" t="e">
        <f t="shared" si="89"/>
        <v>#VALUE!</v>
      </c>
      <c r="I257" s="46" t="e">
        <f t="shared" si="89"/>
        <v>#VALUE!</v>
      </c>
      <c r="J257" s="46" t="e">
        <f t="shared" si="89"/>
        <v>#VALUE!</v>
      </c>
      <c r="K257" s="46" t="e">
        <f t="shared" si="89"/>
        <v>#VALUE!</v>
      </c>
      <c r="L257" s="46" t="e">
        <f t="shared" si="89"/>
        <v>#VALUE!</v>
      </c>
      <c r="M257" s="46" t="e">
        <f t="shared" si="89"/>
        <v>#VALUE!</v>
      </c>
      <c r="N257" s="46" t="e">
        <f t="shared" si="89"/>
        <v>#VALUE!</v>
      </c>
      <c r="O257" s="46" t="e">
        <f t="shared" si="89"/>
        <v>#VALUE!</v>
      </c>
      <c r="P257" s="46" t="e">
        <f t="shared" si="89"/>
        <v>#VALUE!</v>
      </c>
      <c r="Q257" s="46" t="e">
        <f t="shared" si="89"/>
        <v>#VALUE!</v>
      </c>
      <c r="R257" s="46" t="e">
        <f t="shared" si="89"/>
        <v>#VALUE!</v>
      </c>
      <c r="S257" s="46" t="e">
        <f t="shared" si="89"/>
        <v>#VALUE!</v>
      </c>
      <c r="T257" s="46" t="e">
        <f t="shared" si="89"/>
        <v>#VALUE!</v>
      </c>
      <c r="U257" s="46" t="e">
        <f t="shared" si="89"/>
        <v>#VALUE!</v>
      </c>
      <c r="V257" s="46" t="e">
        <f t="shared" si="89"/>
        <v>#VALUE!</v>
      </c>
      <c r="W257" s="46" t="e">
        <f t="shared" si="89"/>
        <v>#VALUE!</v>
      </c>
      <c r="X257" s="46" t="e">
        <f t="shared" si="89"/>
        <v>#VALUE!</v>
      </c>
      <c r="Y257" s="46" t="e">
        <f t="shared" si="89"/>
        <v>#VALUE!</v>
      </c>
      <c r="Z257" s="46" t="e">
        <f t="shared" si="89"/>
        <v>#VALUE!</v>
      </c>
      <c r="AA257" s="46" t="e">
        <f t="shared" si="89"/>
        <v>#VALUE!</v>
      </c>
      <c r="AB257" s="46" t="e">
        <f t="shared" si="89"/>
        <v>#VALUE!</v>
      </c>
      <c r="AC257" s="46" t="e">
        <f t="shared" si="89"/>
        <v>#VALUE!</v>
      </c>
      <c r="AD257" s="46" t="e">
        <f t="shared" si="89"/>
        <v>#VALUE!</v>
      </c>
      <c r="AE257" s="46" t="e">
        <f t="shared" si="89"/>
        <v>#VALUE!</v>
      </c>
      <c r="AF257" s="46" t="e">
        <f t="shared" si="89"/>
        <v>#VALUE!</v>
      </c>
      <c r="AG257" s="46" t="e">
        <f t="shared" si="89"/>
        <v>#VALUE!</v>
      </c>
      <c r="AH257" s="47" t="s">
        <v>21</v>
      </c>
      <c r="AI257" s="48">
        <f>_xlfn.AGGREGATE(9,6,C257:AG257)</f>
        <v>0</v>
      </c>
      <c r="AJ257" s="30"/>
    </row>
    <row r="258" spans="2:36" hidden="1" x14ac:dyDescent="0.2">
      <c r="B258" s="15"/>
      <c r="C258" s="49" t="e">
        <f t="shared" ref="C258:AG258" si="90">IF(AND(DAY(C249)&gt;=22,DAY(C249)&lt;=28,C250="土",OR(C255="休",C255="雨")),1,0)</f>
        <v>#VALUE!</v>
      </c>
      <c r="D258" s="49" t="e">
        <f t="shared" si="90"/>
        <v>#VALUE!</v>
      </c>
      <c r="E258" s="49" t="e">
        <f t="shared" si="90"/>
        <v>#VALUE!</v>
      </c>
      <c r="F258" s="49" t="e">
        <f t="shared" si="90"/>
        <v>#VALUE!</v>
      </c>
      <c r="G258" s="49" t="e">
        <f t="shared" si="90"/>
        <v>#VALUE!</v>
      </c>
      <c r="H258" s="49" t="e">
        <f t="shared" si="90"/>
        <v>#VALUE!</v>
      </c>
      <c r="I258" s="49" t="e">
        <f t="shared" si="90"/>
        <v>#VALUE!</v>
      </c>
      <c r="J258" s="49" t="e">
        <f t="shared" si="90"/>
        <v>#VALUE!</v>
      </c>
      <c r="K258" s="49" t="e">
        <f t="shared" si="90"/>
        <v>#VALUE!</v>
      </c>
      <c r="L258" s="49" t="e">
        <f t="shared" si="90"/>
        <v>#VALUE!</v>
      </c>
      <c r="M258" s="49" t="e">
        <f t="shared" si="90"/>
        <v>#VALUE!</v>
      </c>
      <c r="N258" s="49" t="e">
        <f t="shared" si="90"/>
        <v>#VALUE!</v>
      </c>
      <c r="O258" s="49" t="e">
        <f t="shared" si="90"/>
        <v>#VALUE!</v>
      </c>
      <c r="P258" s="49" t="e">
        <f t="shared" si="90"/>
        <v>#VALUE!</v>
      </c>
      <c r="Q258" s="49" t="e">
        <f t="shared" si="90"/>
        <v>#VALUE!</v>
      </c>
      <c r="R258" s="49" t="e">
        <f t="shared" si="90"/>
        <v>#VALUE!</v>
      </c>
      <c r="S258" s="49" t="e">
        <f t="shared" si="90"/>
        <v>#VALUE!</v>
      </c>
      <c r="T258" s="49" t="e">
        <f t="shared" si="90"/>
        <v>#VALUE!</v>
      </c>
      <c r="U258" s="49" t="e">
        <f t="shared" si="90"/>
        <v>#VALUE!</v>
      </c>
      <c r="V258" s="49" t="e">
        <f t="shared" si="90"/>
        <v>#VALUE!</v>
      </c>
      <c r="W258" s="49" t="e">
        <f t="shared" si="90"/>
        <v>#VALUE!</v>
      </c>
      <c r="X258" s="49" t="e">
        <f t="shared" si="90"/>
        <v>#VALUE!</v>
      </c>
      <c r="Y258" s="49" t="e">
        <f t="shared" si="90"/>
        <v>#VALUE!</v>
      </c>
      <c r="Z258" s="49" t="e">
        <f t="shared" si="90"/>
        <v>#VALUE!</v>
      </c>
      <c r="AA258" s="49" t="e">
        <f t="shared" si="90"/>
        <v>#VALUE!</v>
      </c>
      <c r="AB258" s="49" t="e">
        <f t="shared" si="90"/>
        <v>#VALUE!</v>
      </c>
      <c r="AC258" s="49" t="e">
        <f t="shared" si="90"/>
        <v>#VALUE!</v>
      </c>
      <c r="AD258" s="49" t="e">
        <f t="shared" si="90"/>
        <v>#VALUE!</v>
      </c>
      <c r="AE258" s="49" t="e">
        <f t="shared" si="90"/>
        <v>#VALUE!</v>
      </c>
      <c r="AF258" s="49" t="e">
        <f t="shared" si="90"/>
        <v>#VALUE!</v>
      </c>
      <c r="AG258" s="49" t="e">
        <f t="shared" si="90"/>
        <v>#VALUE!</v>
      </c>
      <c r="AH258" s="50" t="s">
        <v>22</v>
      </c>
      <c r="AI258" s="48">
        <f>_xlfn.AGGREGATE(9,6,C258:AG258)</f>
        <v>0</v>
      </c>
      <c r="AJ258" s="30"/>
    </row>
    <row r="260" spans="2:36" hidden="1" x14ac:dyDescent="0.2">
      <c r="C260" s="2" t="e">
        <f>YEAR(C263)</f>
        <v>#VALUE!</v>
      </c>
      <c r="D260" s="2" t="e">
        <f>MONTH(C263)</f>
        <v>#VALUE!</v>
      </c>
    </row>
    <row r="261" spans="2:36" x14ac:dyDescent="0.2">
      <c r="B261" s="6" t="s">
        <v>14</v>
      </c>
      <c r="C261" s="119" t="e">
        <f>C263</f>
        <v>#VALUE!</v>
      </c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4"/>
    </row>
    <row r="262" spans="2:36" hidden="1" x14ac:dyDescent="0.2">
      <c r="B262" s="36"/>
      <c r="C262" s="22" t="e">
        <f>DATE($C260,$D260,1)</f>
        <v>#VALUE!</v>
      </c>
      <c r="D262" s="22" t="e">
        <f t="shared" ref="D262:AG262" si="91">C262+1</f>
        <v>#VALUE!</v>
      </c>
      <c r="E262" s="22" t="e">
        <f t="shared" si="91"/>
        <v>#VALUE!</v>
      </c>
      <c r="F262" s="22" t="e">
        <f t="shared" si="91"/>
        <v>#VALUE!</v>
      </c>
      <c r="G262" s="22" t="e">
        <f t="shared" si="91"/>
        <v>#VALUE!</v>
      </c>
      <c r="H262" s="22" t="e">
        <f t="shared" si="91"/>
        <v>#VALUE!</v>
      </c>
      <c r="I262" s="22" t="e">
        <f t="shared" si="91"/>
        <v>#VALUE!</v>
      </c>
      <c r="J262" s="22" t="e">
        <f t="shared" si="91"/>
        <v>#VALUE!</v>
      </c>
      <c r="K262" s="22" t="e">
        <f t="shared" si="91"/>
        <v>#VALUE!</v>
      </c>
      <c r="L262" s="22" t="e">
        <f t="shared" si="91"/>
        <v>#VALUE!</v>
      </c>
      <c r="M262" s="22" t="e">
        <f t="shared" si="91"/>
        <v>#VALUE!</v>
      </c>
      <c r="N262" s="22" t="e">
        <f t="shared" si="91"/>
        <v>#VALUE!</v>
      </c>
      <c r="O262" s="22" t="e">
        <f t="shared" si="91"/>
        <v>#VALUE!</v>
      </c>
      <c r="P262" s="22" t="e">
        <f t="shared" si="91"/>
        <v>#VALUE!</v>
      </c>
      <c r="Q262" s="22" t="e">
        <f t="shared" si="91"/>
        <v>#VALUE!</v>
      </c>
      <c r="R262" s="22" t="e">
        <f t="shared" si="91"/>
        <v>#VALUE!</v>
      </c>
      <c r="S262" s="22" t="e">
        <f t="shared" si="91"/>
        <v>#VALUE!</v>
      </c>
      <c r="T262" s="22" t="e">
        <f t="shared" si="91"/>
        <v>#VALUE!</v>
      </c>
      <c r="U262" s="22" t="e">
        <f t="shared" si="91"/>
        <v>#VALUE!</v>
      </c>
      <c r="V262" s="22" t="e">
        <f t="shared" si="91"/>
        <v>#VALUE!</v>
      </c>
      <c r="W262" s="22" t="e">
        <f t="shared" si="91"/>
        <v>#VALUE!</v>
      </c>
      <c r="X262" s="22" t="e">
        <f t="shared" si="91"/>
        <v>#VALUE!</v>
      </c>
      <c r="Y262" s="22" t="e">
        <f t="shared" si="91"/>
        <v>#VALUE!</v>
      </c>
      <c r="Z262" s="22" t="e">
        <f t="shared" si="91"/>
        <v>#VALUE!</v>
      </c>
      <c r="AA262" s="22" t="e">
        <f t="shared" si="91"/>
        <v>#VALUE!</v>
      </c>
      <c r="AB262" s="22" t="e">
        <f t="shared" si="91"/>
        <v>#VALUE!</v>
      </c>
      <c r="AC262" s="22" t="e">
        <f t="shared" si="91"/>
        <v>#VALUE!</v>
      </c>
      <c r="AD262" s="22" t="e">
        <f t="shared" si="91"/>
        <v>#VALUE!</v>
      </c>
      <c r="AE262" s="22" t="e">
        <f t="shared" si="91"/>
        <v>#VALUE!</v>
      </c>
      <c r="AF262" s="22" t="e">
        <f t="shared" si="91"/>
        <v>#VALUE!</v>
      </c>
      <c r="AG262" s="22" t="e">
        <f t="shared" si="91"/>
        <v>#VALUE!</v>
      </c>
      <c r="AH262" s="37"/>
      <c r="AI262" s="38"/>
    </row>
    <row r="263" spans="2:36" x14ac:dyDescent="0.2">
      <c r="B263" s="20" t="s">
        <v>15</v>
      </c>
      <c r="C263" s="39" t="e">
        <f>IF(EDATE(C248,1)&gt;$G$6,"",EDATE(C248,1))</f>
        <v>#VALUE!</v>
      </c>
      <c r="D263" s="22" t="e">
        <f t="shared" ref="D263:AG263" si="92">IF(D262&gt;$G$6,"",IF(C263=EOMONTH(DATE($C260,$D260,1),0),"",IF(C263="","",C263+1)))</f>
        <v>#VALUE!</v>
      </c>
      <c r="E263" s="22" t="e">
        <f t="shared" si="92"/>
        <v>#VALUE!</v>
      </c>
      <c r="F263" s="22" t="e">
        <f t="shared" si="92"/>
        <v>#VALUE!</v>
      </c>
      <c r="G263" s="22" t="e">
        <f t="shared" si="92"/>
        <v>#VALUE!</v>
      </c>
      <c r="H263" s="22" t="e">
        <f t="shared" si="92"/>
        <v>#VALUE!</v>
      </c>
      <c r="I263" s="22" t="e">
        <f t="shared" si="92"/>
        <v>#VALUE!</v>
      </c>
      <c r="J263" s="22" t="e">
        <f t="shared" si="92"/>
        <v>#VALUE!</v>
      </c>
      <c r="K263" s="22" t="e">
        <f t="shared" si="92"/>
        <v>#VALUE!</v>
      </c>
      <c r="L263" s="22" t="e">
        <f t="shared" si="92"/>
        <v>#VALUE!</v>
      </c>
      <c r="M263" s="22" t="e">
        <f t="shared" si="92"/>
        <v>#VALUE!</v>
      </c>
      <c r="N263" s="22" t="e">
        <f t="shared" si="92"/>
        <v>#VALUE!</v>
      </c>
      <c r="O263" s="22" t="e">
        <f t="shared" si="92"/>
        <v>#VALUE!</v>
      </c>
      <c r="P263" s="22" t="e">
        <f t="shared" si="92"/>
        <v>#VALUE!</v>
      </c>
      <c r="Q263" s="22" t="e">
        <f t="shared" si="92"/>
        <v>#VALUE!</v>
      </c>
      <c r="R263" s="22" t="e">
        <f t="shared" si="92"/>
        <v>#VALUE!</v>
      </c>
      <c r="S263" s="22" t="e">
        <f t="shared" si="92"/>
        <v>#VALUE!</v>
      </c>
      <c r="T263" s="22" t="e">
        <f t="shared" si="92"/>
        <v>#VALUE!</v>
      </c>
      <c r="U263" s="22" t="e">
        <f t="shared" si="92"/>
        <v>#VALUE!</v>
      </c>
      <c r="V263" s="22" t="e">
        <f t="shared" si="92"/>
        <v>#VALUE!</v>
      </c>
      <c r="W263" s="22" t="e">
        <f t="shared" si="92"/>
        <v>#VALUE!</v>
      </c>
      <c r="X263" s="22" t="e">
        <f t="shared" si="92"/>
        <v>#VALUE!</v>
      </c>
      <c r="Y263" s="22" t="e">
        <f t="shared" si="92"/>
        <v>#VALUE!</v>
      </c>
      <c r="Z263" s="22" t="e">
        <f t="shared" si="92"/>
        <v>#VALUE!</v>
      </c>
      <c r="AA263" s="22" t="e">
        <f t="shared" si="92"/>
        <v>#VALUE!</v>
      </c>
      <c r="AB263" s="22" t="e">
        <f t="shared" si="92"/>
        <v>#VALUE!</v>
      </c>
      <c r="AC263" s="22" t="e">
        <f t="shared" si="92"/>
        <v>#VALUE!</v>
      </c>
      <c r="AD263" s="22" t="e">
        <f t="shared" si="92"/>
        <v>#VALUE!</v>
      </c>
      <c r="AE263" s="22" t="e">
        <f t="shared" si="92"/>
        <v>#VALUE!</v>
      </c>
      <c r="AF263" s="22" t="e">
        <f t="shared" si="92"/>
        <v>#VALUE!</v>
      </c>
      <c r="AG263" s="22" t="e">
        <f t="shared" si="92"/>
        <v>#VALUE!</v>
      </c>
      <c r="AH263" s="23" t="s">
        <v>16</v>
      </c>
      <c r="AI263" s="24">
        <f>+COUNTIFS(C264:AG264,"土",C265:AG265,"")+COUNTIFS(C264:AG264,"日",C265:AG265,"")</f>
        <v>0</v>
      </c>
    </row>
    <row r="264" spans="2:36" s="26" customFormat="1" x14ac:dyDescent="0.2">
      <c r="B264" s="40" t="s">
        <v>5</v>
      </c>
      <c r="C264" s="51" t="str">
        <f>IFERROR(TEXT(WEEKDAY(+C263),"aaa"),"")</f>
        <v/>
      </c>
      <c r="D264" s="51" t="str">
        <f t="shared" ref="D264:AG264" si="93">IFERROR(TEXT(WEEKDAY(+D263),"aaa"),"")</f>
        <v/>
      </c>
      <c r="E264" s="51" t="str">
        <f t="shared" si="93"/>
        <v/>
      </c>
      <c r="F264" s="51" t="str">
        <f t="shared" si="93"/>
        <v/>
      </c>
      <c r="G264" s="51" t="str">
        <f t="shared" si="93"/>
        <v/>
      </c>
      <c r="H264" s="51" t="str">
        <f t="shared" si="93"/>
        <v/>
      </c>
      <c r="I264" s="51" t="str">
        <f t="shared" si="93"/>
        <v/>
      </c>
      <c r="J264" s="51" t="str">
        <f t="shared" si="93"/>
        <v/>
      </c>
      <c r="K264" s="51" t="str">
        <f t="shared" si="93"/>
        <v/>
      </c>
      <c r="L264" s="51" t="str">
        <f t="shared" si="93"/>
        <v/>
      </c>
      <c r="M264" s="51" t="str">
        <f t="shared" si="93"/>
        <v/>
      </c>
      <c r="N264" s="51" t="str">
        <f t="shared" si="93"/>
        <v/>
      </c>
      <c r="O264" s="51" t="str">
        <f t="shared" si="93"/>
        <v/>
      </c>
      <c r="P264" s="51" t="str">
        <f t="shared" si="93"/>
        <v/>
      </c>
      <c r="Q264" s="51" t="str">
        <f t="shared" si="93"/>
        <v/>
      </c>
      <c r="R264" s="51" t="str">
        <f t="shared" si="93"/>
        <v/>
      </c>
      <c r="S264" s="51" t="str">
        <f t="shared" si="93"/>
        <v/>
      </c>
      <c r="T264" s="51" t="str">
        <f t="shared" si="93"/>
        <v/>
      </c>
      <c r="U264" s="51" t="str">
        <f t="shared" si="93"/>
        <v/>
      </c>
      <c r="V264" s="51" t="str">
        <f t="shared" si="93"/>
        <v/>
      </c>
      <c r="W264" s="51" t="str">
        <f t="shared" si="93"/>
        <v/>
      </c>
      <c r="X264" s="51" t="str">
        <f t="shared" si="93"/>
        <v/>
      </c>
      <c r="Y264" s="51" t="str">
        <f t="shared" si="93"/>
        <v/>
      </c>
      <c r="Z264" s="51" t="str">
        <f t="shared" si="93"/>
        <v/>
      </c>
      <c r="AA264" s="51" t="str">
        <f t="shared" si="93"/>
        <v/>
      </c>
      <c r="AB264" s="51" t="str">
        <f t="shared" si="93"/>
        <v/>
      </c>
      <c r="AC264" s="51" t="str">
        <f t="shared" si="93"/>
        <v/>
      </c>
      <c r="AD264" s="51" t="str">
        <f t="shared" si="93"/>
        <v/>
      </c>
      <c r="AE264" s="51" t="str">
        <f t="shared" si="93"/>
        <v/>
      </c>
      <c r="AF264" s="51" t="str">
        <f t="shared" si="93"/>
        <v/>
      </c>
      <c r="AG264" s="51" t="str">
        <f t="shared" si="93"/>
        <v/>
      </c>
      <c r="AH264" s="23" t="s">
        <v>20</v>
      </c>
      <c r="AI264" s="24">
        <f>+COUNTIF(C265:AG265,"夏休")+COUNTIF(C265:AG265,"冬休")+COUNTIF(C265:AG265,"中止")</f>
        <v>0</v>
      </c>
    </row>
    <row r="265" spans="2:36" s="26" customFormat="1" ht="13.5" customHeight="1" x14ac:dyDescent="0.2">
      <c r="B265" s="75" t="s">
        <v>19</v>
      </c>
      <c r="C265" s="77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  <c r="AA265" s="72"/>
      <c r="AB265" s="72"/>
      <c r="AC265" s="72"/>
      <c r="AD265" s="72"/>
      <c r="AE265" s="72"/>
      <c r="AF265" s="72"/>
      <c r="AG265" s="107"/>
      <c r="AH265" s="27" t="s">
        <v>2</v>
      </c>
      <c r="AI265" s="28">
        <f>COUNT(C263:AG263)-AI264</f>
        <v>0</v>
      </c>
    </row>
    <row r="266" spans="2:36" s="26" customFormat="1" ht="13.5" customHeight="1" x14ac:dyDescent="0.2">
      <c r="B266" s="76"/>
      <c r="C266" s="77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/>
      <c r="AG266" s="107"/>
      <c r="AH266" s="27" t="s">
        <v>6</v>
      </c>
      <c r="AI266" s="29">
        <f>+COUNTIF(C267:AG268,"休")</f>
        <v>0</v>
      </c>
      <c r="AJ266" s="30" t="e">
        <f>IF(AI267&gt;0.285,"",IF(AI266&lt;AI263,"←計画日数が足りません",""))</f>
        <v>#DIV/0!</v>
      </c>
    </row>
    <row r="267" spans="2:36" s="26" customFormat="1" ht="13.5" customHeight="1" x14ac:dyDescent="0.2">
      <c r="B267" s="108" t="s">
        <v>0</v>
      </c>
      <c r="C267" s="109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12"/>
      <c r="AH267" s="27" t="s">
        <v>8</v>
      </c>
      <c r="AI267" s="31" t="e">
        <f>+AI266/AI265</f>
        <v>#DIV/0!</v>
      </c>
    </row>
    <row r="268" spans="2:36" s="26" customFormat="1" x14ac:dyDescent="0.2">
      <c r="B268" s="108"/>
      <c r="C268" s="109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12"/>
      <c r="AH268" s="27" t="s">
        <v>9</v>
      </c>
      <c r="AI268" s="29">
        <f>+COUNTA(C269:AG270)</f>
        <v>0</v>
      </c>
    </row>
    <row r="269" spans="2:36" s="26" customFormat="1" x14ac:dyDescent="0.2">
      <c r="B269" s="113" t="s">
        <v>7</v>
      </c>
      <c r="C269" s="115"/>
      <c r="D269" s="110"/>
      <c r="E269" s="110"/>
      <c r="F269" s="110"/>
      <c r="G269" s="110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10"/>
      <c r="AG269" s="117"/>
      <c r="AH269" s="32" t="s">
        <v>4</v>
      </c>
      <c r="AI269" s="33" t="e">
        <f>+AI268/AI265</f>
        <v>#DIV/0!</v>
      </c>
    </row>
    <row r="270" spans="2:36" s="26" customFormat="1" x14ac:dyDescent="0.2">
      <c r="B270" s="114"/>
      <c r="C270" s="116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11"/>
      <c r="AG270" s="118"/>
      <c r="AH270" s="34" t="s">
        <v>13</v>
      </c>
      <c r="AI270" s="35" t="str">
        <f>IF(7&gt;AI265,"対象外",IF(AI268&gt;=AI263,"OK","NG"))</f>
        <v>対象外</v>
      </c>
      <c r="AJ270" s="30" t="str">
        <f>IF(AI270="対象外","←７日間に満たない期間は達成判定の対象外",IF(AI270="NG","←月単位未達成","←月単位達成"))</f>
        <v>←７日間に満たない期間は達成判定の対象外</v>
      </c>
    </row>
    <row r="271" spans="2:36" hidden="1" x14ac:dyDescent="0.2">
      <c r="B271" s="15"/>
      <c r="C271" s="46" t="e">
        <f t="shared" ref="C271:AG271" si="94">IF(AND(DAY(C263)&gt;=22,DAY(C263)&lt;=28,C264="土"),1,0)</f>
        <v>#VALUE!</v>
      </c>
      <c r="D271" s="46" t="e">
        <f t="shared" si="94"/>
        <v>#VALUE!</v>
      </c>
      <c r="E271" s="46" t="e">
        <f t="shared" si="94"/>
        <v>#VALUE!</v>
      </c>
      <c r="F271" s="46" t="e">
        <f t="shared" si="94"/>
        <v>#VALUE!</v>
      </c>
      <c r="G271" s="46" t="e">
        <f t="shared" si="94"/>
        <v>#VALUE!</v>
      </c>
      <c r="H271" s="46" t="e">
        <f t="shared" si="94"/>
        <v>#VALUE!</v>
      </c>
      <c r="I271" s="46" t="e">
        <f t="shared" si="94"/>
        <v>#VALUE!</v>
      </c>
      <c r="J271" s="46" t="e">
        <f t="shared" si="94"/>
        <v>#VALUE!</v>
      </c>
      <c r="K271" s="46" t="e">
        <f t="shared" si="94"/>
        <v>#VALUE!</v>
      </c>
      <c r="L271" s="46" t="e">
        <f t="shared" si="94"/>
        <v>#VALUE!</v>
      </c>
      <c r="M271" s="46" t="e">
        <f t="shared" si="94"/>
        <v>#VALUE!</v>
      </c>
      <c r="N271" s="46" t="e">
        <f t="shared" si="94"/>
        <v>#VALUE!</v>
      </c>
      <c r="O271" s="46" t="e">
        <f t="shared" si="94"/>
        <v>#VALUE!</v>
      </c>
      <c r="P271" s="46" t="e">
        <f t="shared" si="94"/>
        <v>#VALUE!</v>
      </c>
      <c r="Q271" s="46" t="e">
        <f t="shared" si="94"/>
        <v>#VALUE!</v>
      </c>
      <c r="R271" s="46" t="e">
        <f t="shared" si="94"/>
        <v>#VALUE!</v>
      </c>
      <c r="S271" s="46" t="e">
        <f t="shared" si="94"/>
        <v>#VALUE!</v>
      </c>
      <c r="T271" s="46" t="e">
        <f t="shared" si="94"/>
        <v>#VALUE!</v>
      </c>
      <c r="U271" s="46" t="e">
        <f t="shared" si="94"/>
        <v>#VALUE!</v>
      </c>
      <c r="V271" s="46" t="e">
        <f t="shared" si="94"/>
        <v>#VALUE!</v>
      </c>
      <c r="W271" s="46" t="e">
        <f t="shared" si="94"/>
        <v>#VALUE!</v>
      </c>
      <c r="X271" s="46" t="e">
        <f t="shared" si="94"/>
        <v>#VALUE!</v>
      </c>
      <c r="Y271" s="46" t="e">
        <f t="shared" si="94"/>
        <v>#VALUE!</v>
      </c>
      <c r="Z271" s="46" t="e">
        <f t="shared" si="94"/>
        <v>#VALUE!</v>
      </c>
      <c r="AA271" s="46" t="e">
        <f t="shared" si="94"/>
        <v>#VALUE!</v>
      </c>
      <c r="AB271" s="46" t="e">
        <f t="shared" si="94"/>
        <v>#VALUE!</v>
      </c>
      <c r="AC271" s="46" t="e">
        <f t="shared" si="94"/>
        <v>#VALUE!</v>
      </c>
      <c r="AD271" s="46" t="e">
        <f t="shared" si="94"/>
        <v>#VALUE!</v>
      </c>
      <c r="AE271" s="46" t="e">
        <f t="shared" si="94"/>
        <v>#VALUE!</v>
      </c>
      <c r="AF271" s="46" t="e">
        <f t="shared" si="94"/>
        <v>#VALUE!</v>
      </c>
      <c r="AG271" s="46" t="e">
        <f t="shared" si="94"/>
        <v>#VALUE!</v>
      </c>
      <c r="AH271" s="47" t="s">
        <v>21</v>
      </c>
      <c r="AI271" s="48">
        <f>_xlfn.AGGREGATE(9,6,C271:AG271)</f>
        <v>0</v>
      </c>
      <c r="AJ271" s="30"/>
    </row>
    <row r="272" spans="2:36" hidden="1" x14ac:dyDescent="0.2">
      <c r="B272" s="15"/>
      <c r="C272" s="49" t="e">
        <f t="shared" ref="C272:AG272" si="95">IF(AND(DAY(C263)&gt;=22,DAY(C263)&lt;=28,C264="土",OR(C269="休",C269="雨")),1,0)</f>
        <v>#VALUE!</v>
      </c>
      <c r="D272" s="49" t="e">
        <f t="shared" si="95"/>
        <v>#VALUE!</v>
      </c>
      <c r="E272" s="49" t="e">
        <f t="shared" si="95"/>
        <v>#VALUE!</v>
      </c>
      <c r="F272" s="49" t="e">
        <f t="shared" si="95"/>
        <v>#VALUE!</v>
      </c>
      <c r="G272" s="49" t="e">
        <f t="shared" si="95"/>
        <v>#VALUE!</v>
      </c>
      <c r="H272" s="49" t="e">
        <f t="shared" si="95"/>
        <v>#VALUE!</v>
      </c>
      <c r="I272" s="49" t="e">
        <f t="shared" si="95"/>
        <v>#VALUE!</v>
      </c>
      <c r="J272" s="49" t="e">
        <f t="shared" si="95"/>
        <v>#VALUE!</v>
      </c>
      <c r="K272" s="49" t="e">
        <f t="shared" si="95"/>
        <v>#VALUE!</v>
      </c>
      <c r="L272" s="49" t="e">
        <f t="shared" si="95"/>
        <v>#VALUE!</v>
      </c>
      <c r="M272" s="49" t="e">
        <f t="shared" si="95"/>
        <v>#VALUE!</v>
      </c>
      <c r="N272" s="49" t="e">
        <f t="shared" si="95"/>
        <v>#VALUE!</v>
      </c>
      <c r="O272" s="49" t="e">
        <f t="shared" si="95"/>
        <v>#VALUE!</v>
      </c>
      <c r="P272" s="49" t="e">
        <f t="shared" si="95"/>
        <v>#VALUE!</v>
      </c>
      <c r="Q272" s="49" t="e">
        <f t="shared" si="95"/>
        <v>#VALUE!</v>
      </c>
      <c r="R272" s="49" t="e">
        <f t="shared" si="95"/>
        <v>#VALUE!</v>
      </c>
      <c r="S272" s="49" t="e">
        <f t="shared" si="95"/>
        <v>#VALUE!</v>
      </c>
      <c r="T272" s="49" t="e">
        <f t="shared" si="95"/>
        <v>#VALUE!</v>
      </c>
      <c r="U272" s="49" t="e">
        <f t="shared" si="95"/>
        <v>#VALUE!</v>
      </c>
      <c r="V272" s="49" t="e">
        <f t="shared" si="95"/>
        <v>#VALUE!</v>
      </c>
      <c r="W272" s="49" t="e">
        <f t="shared" si="95"/>
        <v>#VALUE!</v>
      </c>
      <c r="X272" s="49" t="e">
        <f t="shared" si="95"/>
        <v>#VALUE!</v>
      </c>
      <c r="Y272" s="49" t="e">
        <f t="shared" si="95"/>
        <v>#VALUE!</v>
      </c>
      <c r="Z272" s="49" t="e">
        <f t="shared" si="95"/>
        <v>#VALUE!</v>
      </c>
      <c r="AA272" s="49" t="e">
        <f t="shared" si="95"/>
        <v>#VALUE!</v>
      </c>
      <c r="AB272" s="49" t="e">
        <f t="shared" si="95"/>
        <v>#VALUE!</v>
      </c>
      <c r="AC272" s="49" t="e">
        <f t="shared" si="95"/>
        <v>#VALUE!</v>
      </c>
      <c r="AD272" s="49" t="e">
        <f t="shared" si="95"/>
        <v>#VALUE!</v>
      </c>
      <c r="AE272" s="49" t="e">
        <f t="shared" si="95"/>
        <v>#VALUE!</v>
      </c>
      <c r="AF272" s="49" t="e">
        <f t="shared" si="95"/>
        <v>#VALUE!</v>
      </c>
      <c r="AG272" s="49" t="e">
        <f t="shared" si="95"/>
        <v>#VALUE!</v>
      </c>
      <c r="AH272" s="50" t="s">
        <v>22</v>
      </c>
      <c r="AI272" s="48">
        <f>_xlfn.AGGREGATE(9,6,C272:AG272)</f>
        <v>0</v>
      </c>
      <c r="AJ272" s="30"/>
    </row>
    <row r="274" spans="2:36" hidden="1" x14ac:dyDescent="0.2">
      <c r="C274" s="2" t="e">
        <f>YEAR(C277)</f>
        <v>#VALUE!</v>
      </c>
      <c r="D274" s="2" t="e">
        <f>MONTH(C277)</f>
        <v>#VALUE!</v>
      </c>
    </row>
    <row r="275" spans="2:36" x14ac:dyDescent="0.2">
      <c r="B275" s="6" t="s">
        <v>14</v>
      </c>
      <c r="C275" s="119" t="e">
        <f>C277</f>
        <v>#VALUE!</v>
      </c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4"/>
    </row>
    <row r="276" spans="2:36" hidden="1" x14ac:dyDescent="0.2">
      <c r="B276" s="36"/>
      <c r="C276" s="22" t="e">
        <f>DATE($C274,$D274,1)</f>
        <v>#VALUE!</v>
      </c>
      <c r="D276" s="22" t="e">
        <f t="shared" ref="D276:AG276" si="96">C276+1</f>
        <v>#VALUE!</v>
      </c>
      <c r="E276" s="22" t="e">
        <f t="shared" si="96"/>
        <v>#VALUE!</v>
      </c>
      <c r="F276" s="22" t="e">
        <f t="shared" si="96"/>
        <v>#VALUE!</v>
      </c>
      <c r="G276" s="22" t="e">
        <f t="shared" si="96"/>
        <v>#VALUE!</v>
      </c>
      <c r="H276" s="22" t="e">
        <f t="shared" si="96"/>
        <v>#VALUE!</v>
      </c>
      <c r="I276" s="22" t="e">
        <f t="shared" si="96"/>
        <v>#VALUE!</v>
      </c>
      <c r="J276" s="22" t="e">
        <f t="shared" si="96"/>
        <v>#VALUE!</v>
      </c>
      <c r="K276" s="22" t="e">
        <f t="shared" si="96"/>
        <v>#VALUE!</v>
      </c>
      <c r="L276" s="22" t="e">
        <f t="shared" si="96"/>
        <v>#VALUE!</v>
      </c>
      <c r="M276" s="22" t="e">
        <f t="shared" si="96"/>
        <v>#VALUE!</v>
      </c>
      <c r="N276" s="22" t="e">
        <f t="shared" si="96"/>
        <v>#VALUE!</v>
      </c>
      <c r="O276" s="22" t="e">
        <f t="shared" si="96"/>
        <v>#VALUE!</v>
      </c>
      <c r="P276" s="22" t="e">
        <f t="shared" si="96"/>
        <v>#VALUE!</v>
      </c>
      <c r="Q276" s="22" t="e">
        <f t="shared" si="96"/>
        <v>#VALUE!</v>
      </c>
      <c r="R276" s="22" t="e">
        <f t="shared" si="96"/>
        <v>#VALUE!</v>
      </c>
      <c r="S276" s="22" t="e">
        <f t="shared" si="96"/>
        <v>#VALUE!</v>
      </c>
      <c r="T276" s="22" t="e">
        <f t="shared" si="96"/>
        <v>#VALUE!</v>
      </c>
      <c r="U276" s="22" t="e">
        <f t="shared" si="96"/>
        <v>#VALUE!</v>
      </c>
      <c r="V276" s="22" t="e">
        <f t="shared" si="96"/>
        <v>#VALUE!</v>
      </c>
      <c r="W276" s="22" t="e">
        <f t="shared" si="96"/>
        <v>#VALUE!</v>
      </c>
      <c r="X276" s="22" t="e">
        <f t="shared" si="96"/>
        <v>#VALUE!</v>
      </c>
      <c r="Y276" s="22" t="e">
        <f t="shared" si="96"/>
        <v>#VALUE!</v>
      </c>
      <c r="Z276" s="22" t="e">
        <f t="shared" si="96"/>
        <v>#VALUE!</v>
      </c>
      <c r="AA276" s="22" t="e">
        <f t="shared" si="96"/>
        <v>#VALUE!</v>
      </c>
      <c r="AB276" s="22" t="e">
        <f t="shared" si="96"/>
        <v>#VALUE!</v>
      </c>
      <c r="AC276" s="22" t="e">
        <f t="shared" si="96"/>
        <v>#VALUE!</v>
      </c>
      <c r="AD276" s="22" t="e">
        <f t="shared" si="96"/>
        <v>#VALUE!</v>
      </c>
      <c r="AE276" s="22" t="e">
        <f t="shared" si="96"/>
        <v>#VALUE!</v>
      </c>
      <c r="AF276" s="22" t="e">
        <f t="shared" si="96"/>
        <v>#VALUE!</v>
      </c>
      <c r="AG276" s="22" t="e">
        <f t="shared" si="96"/>
        <v>#VALUE!</v>
      </c>
      <c r="AH276" s="37"/>
      <c r="AI276" s="38"/>
    </row>
    <row r="277" spans="2:36" x14ac:dyDescent="0.2">
      <c r="B277" s="20" t="s">
        <v>15</v>
      </c>
      <c r="C277" s="39" t="e">
        <f>IF(EDATE(C262,1)&gt;$G$6,"",EDATE(C262,1))</f>
        <v>#VALUE!</v>
      </c>
      <c r="D277" s="22" t="e">
        <f t="shared" ref="D277:AG277" si="97">IF(D276&gt;$G$6,"",IF(C277=EOMONTH(DATE($C274,$D274,1),0),"",IF(C277="","",C277+1)))</f>
        <v>#VALUE!</v>
      </c>
      <c r="E277" s="22" t="e">
        <f t="shared" si="97"/>
        <v>#VALUE!</v>
      </c>
      <c r="F277" s="22" t="e">
        <f t="shared" si="97"/>
        <v>#VALUE!</v>
      </c>
      <c r="G277" s="22" t="e">
        <f t="shared" si="97"/>
        <v>#VALUE!</v>
      </c>
      <c r="H277" s="22" t="e">
        <f t="shared" si="97"/>
        <v>#VALUE!</v>
      </c>
      <c r="I277" s="22" t="e">
        <f t="shared" si="97"/>
        <v>#VALUE!</v>
      </c>
      <c r="J277" s="22" t="e">
        <f t="shared" si="97"/>
        <v>#VALUE!</v>
      </c>
      <c r="K277" s="22" t="e">
        <f t="shared" si="97"/>
        <v>#VALUE!</v>
      </c>
      <c r="L277" s="22" t="e">
        <f t="shared" si="97"/>
        <v>#VALUE!</v>
      </c>
      <c r="M277" s="22" t="e">
        <f t="shared" si="97"/>
        <v>#VALUE!</v>
      </c>
      <c r="N277" s="22" t="e">
        <f t="shared" si="97"/>
        <v>#VALUE!</v>
      </c>
      <c r="O277" s="22" t="e">
        <f t="shared" si="97"/>
        <v>#VALUE!</v>
      </c>
      <c r="P277" s="22" t="e">
        <f t="shared" si="97"/>
        <v>#VALUE!</v>
      </c>
      <c r="Q277" s="22" t="e">
        <f t="shared" si="97"/>
        <v>#VALUE!</v>
      </c>
      <c r="R277" s="22" t="e">
        <f t="shared" si="97"/>
        <v>#VALUE!</v>
      </c>
      <c r="S277" s="22" t="e">
        <f t="shared" si="97"/>
        <v>#VALUE!</v>
      </c>
      <c r="T277" s="22" t="e">
        <f t="shared" si="97"/>
        <v>#VALUE!</v>
      </c>
      <c r="U277" s="22" t="e">
        <f t="shared" si="97"/>
        <v>#VALUE!</v>
      </c>
      <c r="V277" s="22" t="e">
        <f t="shared" si="97"/>
        <v>#VALUE!</v>
      </c>
      <c r="W277" s="22" t="e">
        <f t="shared" si="97"/>
        <v>#VALUE!</v>
      </c>
      <c r="X277" s="22" t="e">
        <f t="shared" si="97"/>
        <v>#VALUE!</v>
      </c>
      <c r="Y277" s="22" t="e">
        <f t="shared" si="97"/>
        <v>#VALUE!</v>
      </c>
      <c r="Z277" s="22" t="e">
        <f t="shared" si="97"/>
        <v>#VALUE!</v>
      </c>
      <c r="AA277" s="22" t="e">
        <f t="shared" si="97"/>
        <v>#VALUE!</v>
      </c>
      <c r="AB277" s="22" t="e">
        <f t="shared" si="97"/>
        <v>#VALUE!</v>
      </c>
      <c r="AC277" s="22" t="e">
        <f t="shared" si="97"/>
        <v>#VALUE!</v>
      </c>
      <c r="AD277" s="22" t="e">
        <f t="shared" si="97"/>
        <v>#VALUE!</v>
      </c>
      <c r="AE277" s="22" t="e">
        <f t="shared" si="97"/>
        <v>#VALUE!</v>
      </c>
      <c r="AF277" s="22" t="e">
        <f t="shared" si="97"/>
        <v>#VALUE!</v>
      </c>
      <c r="AG277" s="22" t="e">
        <f t="shared" si="97"/>
        <v>#VALUE!</v>
      </c>
      <c r="AH277" s="23" t="s">
        <v>16</v>
      </c>
      <c r="AI277" s="24">
        <f>+COUNTIFS(C278:AG278,"土",C279:AG279,"")+COUNTIFS(C278:AG278,"日",C279:AG279,"")</f>
        <v>0</v>
      </c>
    </row>
    <row r="278" spans="2:36" s="26" customFormat="1" x14ac:dyDescent="0.2">
      <c r="B278" s="40" t="s">
        <v>5</v>
      </c>
      <c r="C278" s="51" t="str">
        <f>IFERROR(TEXT(WEEKDAY(+C277),"aaa"),"")</f>
        <v/>
      </c>
      <c r="D278" s="51" t="str">
        <f t="shared" ref="D278:AG278" si="98">IFERROR(TEXT(WEEKDAY(+D277),"aaa"),"")</f>
        <v/>
      </c>
      <c r="E278" s="51" t="str">
        <f t="shared" si="98"/>
        <v/>
      </c>
      <c r="F278" s="51" t="str">
        <f t="shared" si="98"/>
        <v/>
      </c>
      <c r="G278" s="51" t="str">
        <f t="shared" si="98"/>
        <v/>
      </c>
      <c r="H278" s="51" t="str">
        <f t="shared" si="98"/>
        <v/>
      </c>
      <c r="I278" s="51" t="str">
        <f t="shared" si="98"/>
        <v/>
      </c>
      <c r="J278" s="51" t="str">
        <f t="shared" si="98"/>
        <v/>
      </c>
      <c r="K278" s="51" t="str">
        <f t="shared" si="98"/>
        <v/>
      </c>
      <c r="L278" s="51" t="str">
        <f t="shared" si="98"/>
        <v/>
      </c>
      <c r="M278" s="51" t="str">
        <f t="shared" si="98"/>
        <v/>
      </c>
      <c r="N278" s="51" t="str">
        <f t="shared" si="98"/>
        <v/>
      </c>
      <c r="O278" s="51" t="str">
        <f t="shared" si="98"/>
        <v/>
      </c>
      <c r="P278" s="51" t="str">
        <f t="shared" si="98"/>
        <v/>
      </c>
      <c r="Q278" s="51" t="str">
        <f t="shared" si="98"/>
        <v/>
      </c>
      <c r="R278" s="51" t="str">
        <f t="shared" si="98"/>
        <v/>
      </c>
      <c r="S278" s="51" t="str">
        <f t="shared" si="98"/>
        <v/>
      </c>
      <c r="T278" s="51" t="str">
        <f t="shared" si="98"/>
        <v/>
      </c>
      <c r="U278" s="51" t="str">
        <f t="shared" si="98"/>
        <v/>
      </c>
      <c r="V278" s="51" t="str">
        <f t="shared" si="98"/>
        <v/>
      </c>
      <c r="W278" s="51" t="str">
        <f t="shared" si="98"/>
        <v/>
      </c>
      <c r="X278" s="51" t="str">
        <f t="shared" si="98"/>
        <v/>
      </c>
      <c r="Y278" s="51" t="str">
        <f t="shared" si="98"/>
        <v/>
      </c>
      <c r="Z278" s="51" t="str">
        <f t="shared" si="98"/>
        <v/>
      </c>
      <c r="AA278" s="51" t="str">
        <f t="shared" si="98"/>
        <v/>
      </c>
      <c r="AB278" s="51" t="str">
        <f t="shared" si="98"/>
        <v/>
      </c>
      <c r="AC278" s="51" t="str">
        <f t="shared" si="98"/>
        <v/>
      </c>
      <c r="AD278" s="51" t="str">
        <f t="shared" si="98"/>
        <v/>
      </c>
      <c r="AE278" s="51" t="str">
        <f t="shared" si="98"/>
        <v/>
      </c>
      <c r="AF278" s="51" t="str">
        <f t="shared" si="98"/>
        <v/>
      </c>
      <c r="AG278" s="51" t="str">
        <f t="shared" si="98"/>
        <v/>
      </c>
      <c r="AH278" s="23" t="s">
        <v>20</v>
      </c>
      <c r="AI278" s="24">
        <f>+COUNTIF(C279:AG279,"夏休")+COUNTIF(C279:AG279,"冬休")+COUNTIF(C279:AG279,"中止")</f>
        <v>0</v>
      </c>
    </row>
    <row r="279" spans="2:36" s="26" customFormat="1" ht="13.5" customHeight="1" x14ac:dyDescent="0.2">
      <c r="B279" s="75" t="s">
        <v>19</v>
      </c>
      <c r="C279" s="77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/>
      <c r="AG279" s="107"/>
      <c r="AH279" s="27" t="s">
        <v>2</v>
      </c>
      <c r="AI279" s="28">
        <f>COUNT(C277:AG277)-AI278</f>
        <v>0</v>
      </c>
    </row>
    <row r="280" spans="2:36" s="26" customFormat="1" ht="13.5" customHeight="1" x14ac:dyDescent="0.2">
      <c r="B280" s="76"/>
      <c r="C280" s="77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  <c r="AC280" s="72"/>
      <c r="AD280" s="72"/>
      <c r="AE280" s="72"/>
      <c r="AF280" s="72"/>
      <c r="AG280" s="107"/>
      <c r="AH280" s="27" t="s">
        <v>6</v>
      </c>
      <c r="AI280" s="29">
        <f>+COUNTIF(C281:AG282,"休")</f>
        <v>0</v>
      </c>
      <c r="AJ280" s="30" t="e">
        <f>IF(AI281&gt;0.285,"",IF(AI280&lt;AI277,"←計画日数が足りません",""))</f>
        <v>#DIV/0!</v>
      </c>
    </row>
    <row r="281" spans="2:36" s="26" customFormat="1" ht="13.5" customHeight="1" x14ac:dyDescent="0.2">
      <c r="B281" s="108" t="s">
        <v>0</v>
      </c>
      <c r="C281" s="109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12"/>
      <c r="AH281" s="27" t="s">
        <v>8</v>
      </c>
      <c r="AI281" s="31" t="e">
        <f>+AI280/AI279</f>
        <v>#DIV/0!</v>
      </c>
    </row>
    <row r="282" spans="2:36" s="26" customFormat="1" x14ac:dyDescent="0.2">
      <c r="B282" s="108"/>
      <c r="C282" s="109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12"/>
      <c r="AH282" s="27" t="s">
        <v>9</v>
      </c>
      <c r="AI282" s="29">
        <f>+COUNTA(C283:AG284)</f>
        <v>0</v>
      </c>
    </row>
    <row r="283" spans="2:36" s="26" customFormat="1" x14ac:dyDescent="0.2">
      <c r="B283" s="113" t="s">
        <v>7</v>
      </c>
      <c r="C283" s="115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  <c r="AA283" s="110"/>
      <c r="AB283" s="110"/>
      <c r="AC283" s="110"/>
      <c r="AD283" s="110"/>
      <c r="AE283" s="110"/>
      <c r="AF283" s="110"/>
      <c r="AG283" s="117"/>
      <c r="AH283" s="32" t="s">
        <v>4</v>
      </c>
      <c r="AI283" s="33" t="e">
        <f>+AI282/AI279</f>
        <v>#DIV/0!</v>
      </c>
    </row>
    <row r="284" spans="2:36" s="26" customFormat="1" x14ac:dyDescent="0.2">
      <c r="B284" s="114"/>
      <c r="C284" s="116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  <c r="AA284" s="111"/>
      <c r="AB284" s="111"/>
      <c r="AC284" s="111"/>
      <c r="AD284" s="111"/>
      <c r="AE284" s="111"/>
      <c r="AF284" s="111"/>
      <c r="AG284" s="118"/>
      <c r="AH284" s="34" t="s">
        <v>13</v>
      </c>
      <c r="AI284" s="35" t="str">
        <f>IF(7&gt;AI279,"対象外",IF(AI282&gt;=AI277,"OK","NG"))</f>
        <v>対象外</v>
      </c>
      <c r="AJ284" s="30" t="str">
        <f>IF(AI284="対象外","←７日間に満たない期間は達成判定の対象外",IF(AI284="NG","←月単位未達成","←月単位達成"))</f>
        <v>←７日間に満たない期間は達成判定の対象外</v>
      </c>
    </row>
    <row r="285" spans="2:36" hidden="1" x14ac:dyDescent="0.2">
      <c r="B285" s="15"/>
      <c r="C285" s="46" t="e">
        <f t="shared" ref="C285:AG285" si="99">IF(AND(DAY(C277)&gt;=22,DAY(C277)&lt;=28,C278="土"),1,0)</f>
        <v>#VALUE!</v>
      </c>
      <c r="D285" s="46" t="e">
        <f t="shared" si="99"/>
        <v>#VALUE!</v>
      </c>
      <c r="E285" s="46" t="e">
        <f t="shared" si="99"/>
        <v>#VALUE!</v>
      </c>
      <c r="F285" s="46" t="e">
        <f t="shared" si="99"/>
        <v>#VALUE!</v>
      </c>
      <c r="G285" s="46" t="e">
        <f t="shared" si="99"/>
        <v>#VALUE!</v>
      </c>
      <c r="H285" s="46" t="e">
        <f t="shared" si="99"/>
        <v>#VALUE!</v>
      </c>
      <c r="I285" s="46" t="e">
        <f t="shared" si="99"/>
        <v>#VALUE!</v>
      </c>
      <c r="J285" s="46" t="e">
        <f t="shared" si="99"/>
        <v>#VALUE!</v>
      </c>
      <c r="K285" s="46" t="e">
        <f t="shared" si="99"/>
        <v>#VALUE!</v>
      </c>
      <c r="L285" s="46" t="e">
        <f t="shared" si="99"/>
        <v>#VALUE!</v>
      </c>
      <c r="M285" s="46" t="e">
        <f t="shared" si="99"/>
        <v>#VALUE!</v>
      </c>
      <c r="N285" s="46" t="e">
        <f t="shared" si="99"/>
        <v>#VALUE!</v>
      </c>
      <c r="O285" s="46" t="e">
        <f t="shared" si="99"/>
        <v>#VALUE!</v>
      </c>
      <c r="P285" s="46" t="e">
        <f t="shared" si="99"/>
        <v>#VALUE!</v>
      </c>
      <c r="Q285" s="46" t="e">
        <f t="shared" si="99"/>
        <v>#VALUE!</v>
      </c>
      <c r="R285" s="46" t="e">
        <f t="shared" si="99"/>
        <v>#VALUE!</v>
      </c>
      <c r="S285" s="46" t="e">
        <f t="shared" si="99"/>
        <v>#VALUE!</v>
      </c>
      <c r="T285" s="46" t="e">
        <f t="shared" si="99"/>
        <v>#VALUE!</v>
      </c>
      <c r="U285" s="46" t="e">
        <f t="shared" si="99"/>
        <v>#VALUE!</v>
      </c>
      <c r="V285" s="46" t="e">
        <f t="shared" si="99"/>
        <v>#VALUE!</v>
      </c>
      <c r="W285" s="46" t="e">
        <f t="shared" si="99"/>
        <v>#VALUE!</v>
      </c>
      <c r="X285" s="46" t="e">
        <f t="shared" si="99"/>
        <v>#VALUE!</v>
      </c>
      <c r="Y285" s="46" t="e">
        <f t="shared" si="99"/>
        <v>#VALUE!</v>
      </c>
      <c r="Z285" s="46" t="e">
        <f t="shared" si="99"/>
        <v>#VALUE!</v>
      </c>
      <c r="AA285" s="46" t="e">
        <f t="shared" si="99"/>
        <v>#VALUE!</v>
      </c>
      <c r="AB285" s="46" t="e">
        <f t="shared" si="99"/>
        <v>#VALUE!</v>
      </c>
      <c r="AC285" s="46" t="e">
        <f t="shared" si="99"/>
        <v>#VALUE!</v>
      </c>
      <c r="AD285" s="46" t="e">
        <f t="shared" si="99"/>
        <v>#VALUE!</v>
      </c>
      <c r="AE285" s="46" t="e">
        <f t="shared" si="99"/>
        <v>#VALUE!</v>
      </c>
      <c r="AF285" s="46" t="e">
        <f t="shared" si="99"/>
        <v>#VALUE!</v>
      </c>
      <c r="AG285" s="46" t="e">
        <f t="shared" si="99"/>
        <v>#VALUE!</v>
      </c>
      <c r="AH285" s="47" t="s">
        <v>21</v>
      </c>
      <c r="AI285" s="48">
        <f>_xlfn.AGGREGATE(9,6,C285:AG285)</f>
        <v>0</v>
      </c>
      <c r="AJ285" s="30"/>
    </row>
    <row r="286" spans="2:36" hidden="1" x14ac:dyDescent="0.2">
      <c r="B286" s="15"/>
      <c r="C286" s="49" t="e">
        <f t="shared" ref="C286:AG286" si="100">IF(AND(DAY(C277)&gt;=22,DAY(C277)&lt;=28,C278="土",OR(C283="休",C283="雨")),1,0)</f>
        <v>#VALUE!</v>
      </c>
      <c r="D286" s="49" t="e">
        <f t="shared" si="100"/>
        <v>#VALUE!</v>
      </c>
      <c r="E286" s="49" t="e">
        <f t="shared" si="100"/>
        <v>#VALUE!</v>
      </c>
      <c r="F286" s="49" t="e">
        <f t="shared" si="100"/>
        <v>#VALUE!</v>
      </c>
      <c r="G286" s="49" t="e">
        <f t="shared" si="100"/>
        <v>#VALUE!</v>
      </c>
      <c r="H286" s="49" t="e">
        <f t="shared" si="100"/>
        <v>#VALUE!</v>
      </c>
      <c r="I286" s="49" t="e">
        <f t="shared" si="100"/>
        <v>#VALUE!</v>
      </c>
      <c r="J286" s="49" t="e">
        <f t="shared" si="100"/>
        <v>#VALUE!</v>
      </c>
      <c r="K286" s="49" t="e">
        <f t="shared" si="100"/>
        <v>#VALUE!</v>
      </c>
      <c r="L286" s="49" t="e">
        <f t="shared" si="100"/>
        <v>#VALUE!</v>
      </c>
      <c r="M286" s="49" t="e">
        <f t="shared" si="100"/>
        <v>#VALUE!</v>
      </c>
      <c r="N286" s="49" t="e">
        <f t="shared" si="100"/>
        <v>#VALUE!</v>
      </c>
      <c r="O286" s="49" t="e">
        <f t="shared" si="100"/>
        <v>#VALUE!</v>
      </c>
      <c r="P286" s="49" t="e">
        <f t="shared" si="100"/>
        <v>#VALUE!</v>
      </c>
      <c r="Q286" s="49" t="e">
        <f t="shared" si="100"/>
        <v>#VALUE!</v>
      </c>
      <c r="R286" s="49" t="e">
        <f t="shared" si="100"/>
        <v>#VALUE!</v>
      </c>
      <c r="S286" s="49" t="e">
        <f t="shared" si="100"/>
        <v>#VALUE!</v>
      </c>
      <c r="T286" s="49" t="e">
        <f t="shared" si="100"/>
        <v>#VALUE!</v>
      </c>
      <c r="U286" s="49" t="e">
        <f t="shared" si="100"/>
        <v>#VALUE!</v>
      </c>
      <c r="V286" s="49" t="e">
        <f t="shared" si="100"/>
        <v>#VALUE!</v>
      </c>
      <c r="W286" s="49" t="e">
        <f t="shared" si="100"/>
        <v>#VALUE!</v>
      </c>
      <c r="X286" s="49" t="e">
        <f t="shared" si="100"/>
        <v>#VALUE!</v>
      </c>
      <c r="Y286" s="49" t="e">
        <f t="shared" si="100"/>
        <v>#VALUE!</v>
      </c>
      <c r="Z286" s="49" t="e">
        <f t="shared" si="100"/>
        <v>#VALUE!</v>
      </c>
      <c r="AA286" s="49" t="e">
        <f t="shared" si="100"/>
        <v>#VALUE!</v>
      </c>
      <c r="AB286" s="49" t="e">
        <f t="shared" si="100"/>
        <v>#VALUE!</v>
      </c>
      <c r="AC286" s="49" t="e">
        <f t="shared" si="100"/>
        <v>#VALUE!</v>
      </c>
      <c r="AD286" s="49" t="e">
        <f t="shared" si="100"/>
        <v>#VALUE!</v>
      </c>
      <c r="AE286" s="49" t="e">
        <f t="shared" si="100"/>
        <v>#VALUE!</v>
      </c>
      <c r="AF286" s="49" t="e">
        <f t="shared" si="100"/>
        <v>#VALUE!</v>
      </c>
      <c r="AG286" s="49" t="e">
        <f t="shared" si="100"/>
        <v>#VALUE!</v>
      </c>
      <c r="AH286" s="50" t="s">
        <v>22</v>
      </c>
      <c r="AI286" s="48">
        <f>_xlfn.AGGREGATE(9,6,C286:AG286)</f>
        <v>0</v>
      </c>
      <c r="AJ286" s="30"/>
    </row>
    <row r="288" spans="2:36" hidden="1" x14ac:dyDescent="0.2">
      <c r="C288" s="2" t="e">
        <f>YEAR(C291)</f>
        <v>#VALUE!</v>
      </c>
      <c r="D288" s="2" t="e">
        <f>MONTH(C291)</f>
        <v>#VALUE!</v>
      </c>
    </row>
    <row r="289" spans="2:36" x14ac:dyDescent="0.2">
      <c r="B289" s="6" t="s">
        <v>14</v>
      </c>
      <c r="C289" s="119" t="e">
        <f>C291</f>
        <v>#VALUE!</v>
      </c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4"/>
    </row>
    <row r="290" spans="2:36" hidden="1" x14ac:dyDescent="0.2">
      <c r="B290" s="36"/>
      <c r="C290" s="22" t="e">
        <f>DATE($C288,$D288,1)</f>
        <v>#VALUE!</v>
      </c>
      <c r="D290" s="22" t="e">
        <f t="shared" ref="D290:AG290" si="101">C290+1</f>
        <v>#VALUE!</v>
      </c>
      <c r="E290" s="22" t="e">
        <f t="shared" si="101"/>
        <v>#VALUE!</v>
      </c>
      <c r="F290" s="22" t="e">
        <f t="shared" si="101"/>
        <v>#VALUE!</v>
      </c>
      <c r="G290" s="22" t="e">
        <f t="shared" si="101"/>
        <v>#VALUE!</v>
      </c>
      <c r="H290" s="22" t="e">
        <f t="shared" si="101"/>
        <v>#VALUE!</v>
      </c>
      <c r="I290" s="22" t="e">
        <f t="shared" si="101"/>
        <v>#VALUE!</v>
      </c>
      <c r="J290" s="22" t="e">
        <f t="shared" si="101"/>
        <v>#VALUE!</v>
      </c>
      <c r="K290" s="22" t="e">
        <f t="shared" si="101"/>
        <v>#VALUE!</v>
      </c>
      <c r="L290" s="22" t="e">
        <f t="shared" si="101"/>
        <v>#VALUE!</v>
      </c>
      <c r="M290" s="22" t="e">
        <f t="shared" si="101"/>
        <v>#VALUE!</v>
      </c>
      <c r="N290" s="22" t="e">
        <f t="shared" si="101"/>
        <v>#VALUE!</v>
      </c>
      <c r="O290" s="22" t="e">
        <f t="shared" si="101"/>
        <v>#VALUE!</v>
      </c>
      <c r="P290" s="22" t="e">
        <f t="shared" si="101"/>
        <v>#VALUE!</v>
      </c>
      <c r="Q290" s="22" t="e">
        <f t="shared" si="101"/>
        <v>#VALUE!</v>
      </c>
      <c r="R290" s="22" t="e">
        <f t="shared" si="101"/>
        <v>#VALUE!</v>
      </c>
      <c r="S290" s="22" t="e">
        <f t="shared" si="101"/>
        <v>#VALUE!</v>
      </c>
      <c r="T290" s="22" t="e">
        <f t="shared" si="101"/>
        <v>#VALUE!</v>
      </c>
      <c r="U290" s="22" t="e">
        <f t="shared" si="101"/>
        <v>#VALUE!</v>
      </c>
      <c r="V290" s="22" t="e">
        <f t="shared" si="101"/>
        <v>#VALUE!</v>
      </c>
      <c r="W290" s="22" t="e">
        <f t="shared" si="101"/>
        <v>#VALUE!</v>
      </c>
      <c r="X290" s="22" t="e">
        <f t="shared" si="101"/>
        <v>#VALUE!</v>
      </c>
      <c r="Y290" s="22" t="e">
        <f t="shared" si="101"/>
        <v>#VALUE!</v>
      </c>
      <c r="Z290" s="22" t="e">
        <f t="shared" si="101"/>
        <v>#VALUE!</v>
      </c>
      <c r="AA290" s="22" t="e">
        <f t="shared" si="101"/>
        <v>#VALUE!</v>
      </c>
      <c r="AB290" s="22" t="e">
        <f t="shared" si="101"/>
        <v>#VALUE!</v>
      </c>
      <c r="AC290" s="22" t="e">
        <f t="shared" si="101"/>
        <v>#VALUE!</v>
      </c>
      <c r="AD290" s="22" t="e">
        <f t="shared" si="101"/>
        <v>#VALUE!</v>
      </c>
      <c r="AE290" s="22" t="e">
        <f t="shared" si="101"/>
        <v>#VALUE!</v>
      </c>
      <c r="AF290" s="22" t="e">
        <f t="shared" si="101"/>
        <v>#VALUE!</v>
      </c>
      <c r="AG290" s="22" t="e">
        <f t="shared" si="101"/>
        <v>#VALUE!</v>
      </c>
      <c r="AH290" s="37"/>
      <c r="AI290" s="38"/>
    </row>
    <row r="291" spans="2:36" x14ac:dyDescent="0.2">
      <c r="B291" s="20" t="s">
        <v>15</v>
      </c>
      <c r="C291" s="39" t="e">
        <f>IF(EDATE(C276,1)&gt;$G$6,"",EDATE(C276,1))</f>
        <v>#VALUE!</v>
      </c>
      <c r="D291" s="22" t="e">
        <f t="shared" ref="D291:AG291" si="102">IF(D290&gt;$G$6,"",IF(C291=EOMONTH(DATE($C288,$D288,1),0),"",IF(C291="","",C291+1)))</f>
        <v>#VALUE!</v>
      </c>
      <c r="E291" s="22" t="e">
        <f t="shared" si="102"/>
        <v>#VALUE!</v>
      </c>
      <c r="F291" s="22" t="e">
        <f t="shared" si="102"/>
        <v>#VALUE!</v>
      </c>
      <c r="G291" s="22" t="e">
        <f t="shared" si="102"/>
        <v>#VALUE!</v>
      </c>
      <c r="H291" s="22" t="e">
        <f t="shared" si="102"/>
        <v>#VALUE!</v>
      </c>
      <c r="I291" s="22" t="e">
        <f t="shared" si="102"/>
        <v>#VALUE!</v>
      </c>
      <c r="J291" s="22" t="e">
        <f t="shared" si="102"/>
        <v>#VALUE!</v>
      </c>
      <c r="K291" s="22" t="e">
        <f t="shared" si="102"/>
        <v>#VALUE!</v>
      </c>
      <c r="L291" s="22" t="e">
        <f t="shared" si="102"/>
        <v>#VALUE!</v>
      </c>
      <c r="M291" s="22" t="e">
        <f t="shared" si="102"/>
        <v>#VALUE!</v>
      </c>
      <c r="N291" s="22" t="e">
        <f t="shared" si="102"/>
        <v>#VALUE!</v>
      </c>
      <c r="O291" s="22" t="e">
        <f t="shared" si="102"/>
        <v>#VALUE!</v>
      </c>
      <c r="P291" s="22" t="e">
        <f t="shared" si="102"/>
        <v>#VALUE!</v>
      </c>
      <c r="Q291" s="22" t="e">
        <f t="shared" si="102"/>
        <v>#VALUE!</v>
      </c>
      <c r="R291" s="22" t="e">
        <f t="shared" si="102"/>
        <v>#VALUE!</v>
      </c>
      <c r="S291" s="22" t="e">
        <f t="shared" si="102"/>
        <v>#VALUE!</v>
      </c>
      <c r="T291" s="22" t="e">
        <f t="shared" si="102"/>
        <v>#VALUE!</v>
      </c>
      <c r="U291" s="22" t="e">
        <f t="shared" si="102"/>
        <v>#VALUE!</v>
      </c>
      <c r="V291" s="22" t="e">
        <f t="shared" si="102"/>
        <v>#VALUE!</v>
      </c>
      <c r="W291" s="22" t="e">
        <f t="shared" si="102"/>
        <v>#VALUE!</v>
      </c>
      <c r="X291" s="22" t="e">
        <f t="shared" si="102"/>
        <v>#VALUE!</v>
      </c>
      <c r="Y291" s="22" t="e">
        <f t="shared" si="102"/>
        <v>#VALUE!</v>
      </c>
      <c r="Z291" s="22" t="e">
        <f t="shared" si="102"/>
        <v>#VALUE!</v>
      </c>
      <c r="AA291" s="22" t="e">
        <f t="shared" si="102"/>
        <v>#VALUE!</v>
      </c>
      <c r="AB291" s="22" t="e">
        <f t="shared" si="102"/>
        <v>#VALUE!</v>
      </c>
      <c r="AC291" s="22" t="e">
        <f t="shared" si="102"/>
        <v>#VALUE!</v>
      </c>
      <c r="AD291" s="22" t="e">
        <f t="shared" si="102"/>
        <v>#VALUE!</v>
      </c>
      <c r="AE291" s="22" t="e">
        <f t="shared" si="102"/>
        <v>#VALUE!</v>
      </c>
      <c r="AF291" s="22" t="e">
        <f t="shared" si="102"/>
        <v>#VALUE!</v>
      </c>
      <c r="AG291" s="22" t="e">
        <f t="shared" si="102"/>
        <v>#VALUE!</v>
      </c>
      <c r="AH291" s="23" t="s">
        <v>16</v>
      </c>
      <c r="AI291" s="24">
        <f>+COUNTIFS(C292:AG292,"土",C293:AG293,"")+COUNTIFS(C292:AG292,"日",C293:AG293,"")</f>
        <v>0</v>
      </c>
    </row>
    <row r="292" spans="2:36" s="26" customFormat="1" x14ac:dyDescent="0.2">
      <c r="B292" s="40" t="s">
        <v>5</v>
      </c>
      <c r="C292" s="51" t="str">
        <f>IFERROR(TEXT(WEEKDAY(+C291),"aaa"),"")</f>
        <v/>
      </c>
      <c r="D292" s="51" t="str">
        <f t="shared" ref="D292:AG292" si="103">IFERROR(TEXT(WEEKDAY(+D291),"aaa"),"")</f>
        <v/>
      </c>
      <c r="E292" s="51" t="str">
        <f t="shared" si="103"/>
        <v/>
      </c>
      <c r="F292" s="51" t="str">
        <f t="shared" si="103"/>
        <v/>
      </c>
      <c r="G292" s="51" t="str">
        <f t="shared" si="103"/>
        <v/>
      </c>
      <c r="H292" s="51" t="str">
        <f t="shared" si="103"/>
        <v/>
      </c>
      <c r="I292" s="51" t="str">
        <f t="shared" si="103"/>
        <v/>
      </c>
      <c r="J292" s="51" t="str">
        <f t="shared" si="103"/>
        <v/>
      </c>
      <c r="K292" s="51" t="str">
        <f t="shared" si="103"/>
        <v/>
      </c>
      <c r="L292" s="51" t="str">
        <f t="shared" si="103"/>
        <v/>
      </c>
      <c r="M292" s="51" t="str">
        <f t="shared" si="103"/>
        <v/>
      </c>
      <c r="N292" s="51" t="str">
        <f t="shared" si="103"/>
        <v/>
      </c>
      <c r="O292" s="51" t="str">
        <f t="shared" si="103"/>
        <v/>
      </c>
      <c r="P292" s="51" t="str">
        <f t="shared" si="103"/>
        <v/>
      </c>
      <c r="Q292" s="51" t="str">
        <f t="shared" si="103"/>
        <v/>
      </c>
      <c r="R292" s="51" t="str">
        <f t="shared" si="103"/>
        <v/>
      </c>
      <c r="S292" s="51" t="str">
        <f t="shared" si="103"/>
        <v/>
      </c>
      <c r="T292" s="51" t="str">
        <f t="shared" si="103"/>
        <v/>
      </c>
      <c r="U292" s="51" t="str">
        <f t="shared" si="103"/>
        <v/>
      </c>
      <c r="V292" s="51" t="str">
        <f t="shared" si="103"/>
        <v/>
      </c>
      <c r="W292" s="51" t="str">
        <f t="shared" si="103"/>
        <v/>
      </c>
      <c r="X292" s="51" t="str">
        <f t="shared" si="103"/>
        <v/>
      </c>
      <c r="Y292" s="51" t="str">
        <f t="shared" si="103"/>
        <v/>
      </c>
      <c r="Z292" s="51" t="str">
        <f t="shared" si="103"/>
        <v/>
      </c>
      <c r="AA292" s="51" t="str">
        <f t="shared" si="103"/>
        <v/>
      </c>
      <c r="AB292" s="51" t="str">
        <f t="shared" si="103"/>
        <v/>
      </c>
      <c r="AC292" s="51" t="str">
        <f t="shared" si="103"/>
        <v/>
      </c>
      <c r="AD292" s="51" t="str">
        <f t="shared" si="103"/>
        <v/>
      </c>
      <c r="AE292" s="51" t="str">
        <f t="shared" si="103"/>
        <v/>
      </c>
      <c r="AF292" s="51" t="str">
        <f t="shared" si="103"/>
        <v/>
      </c>
      <c r="AG292" s="51" t="str">
        <f t="shared" si="103"/>
        <v/>
      </c>
      <c r="AH292" s="23" t="s">
        <v>20</v>
      </c>
      <c r="AI292" s="24">
        <f>+COUNTIF(C293:AG293,"夏休")+COUNTIF(C293:AG293,"冬休")+COUNTIF(C293:AG293,"中止")</f>
        <v>0</v>
      </c>
    </row>
    <row r="293" spans="2:36" s="26" customFormat="1" ht="13.5" customHeight="1" x14ac:dyDescent="0.2">
      <c r="B293" s="75" t="s">
        <v>19</v>
      </c>
      <c r="C293" s="77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/>
      <c r="AG293" s="107"/>
      <c r="AH293" s="27" t="s">
        <v>2</v>
      </c>
      <c r="AI293" s="28">
        <f>COUNT(C291:AG291)-AI292</f>
        <v>0</v>
      </c>
    </row>
    <row r="294" spans="2:36" s="26" customFormat="1" ht="13.5" customHeight="1" x14ac:dyDescent="0.2">
      <c r="B294" s="76"/>
      <c r="C294" s="77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  <c r="AA294" s="72"/>
      <c r="AB294" s="72"/>
      <c r="AC294" s="72"/>
      <c r="AD294" s="72"/>
      <c r="AE294" s="72"/>
      <c r="AF294" s="72"/>
      <c r="AG294" s="107"/>
      <c r="AH294" s="27" t="s">
        <v>6</v>
      </c>
      <c r="AI294" s="29">
        <f>+COUNTIF(C295:AG296,"休")</f>
        <v>0</v>
      </c>
      <c r="AJ294" s="30" t="e">
        <f>IF(AI295&gt;0.285,"",IF(AI294&lt;AI291,"←計画日数が足りません",""))</f>
        <v>#DIV/0!</v>
      </c>
    </row>
    <row r="295" spans="2:36" s="26" customFormat="1" ht="13.5" customHeight="1" x14ac:dyDescent="0.2">
      <c r="B295" s="108" t="s">
        <v>0</v>
      </c>
      <c r="C295" s="109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12"/>
      <c r="AH295" s="27" t="s">
        <v>8</v>
      </c>
      <c r="AI295" s="31" t="e">
        <f>+AI294/AI293</f>
        <v>#DIV/0!</v>
      </c>
    </row>
    <row r="296" spans="2:36" s="26" customFormat="1" x14ac:dyDescent="0.2">
      <c r="B296" s="108"/>
      <c r="C296" s="109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12"/>
      <c r="AH296" s="27" t="s">
        <v>9</v>
      </c>
      <c r="AI296" s="29">
        <f>+COUNTA(C297:AG298)</f>
        <v>0</v>
      </c>
    </row>
    <row r="297" spans="2:36" s="26" customFormat="1" x14ac:dyDescent="0.2">
      <c r="B297" s="113" t="s">
        <v>7</v>
      </c>
      <c r="C297" s="115"/>
      <c r="D297" s="110"/>
      <c r="E297" s="110"/>
      <c r="F297" s="110"/>
      <c r="G297" s="110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  <c r="AA297" s="110"/>
      <c r="AB297" s="110"/>
      <c r="AC297" s="110"/>
      <c r="AD297" s="110"/>
      <c r="AE297" s="110"/>
      <c r="AF297" s="110"/>
      <c r="AG297" s="117"/>
      <c r="AH297" s="32" t="s">
        <v>4</v>
      </c>
      <c r="AI297" s="33" t="e">
        <f>+AI296/AI293</f>
        <v>#DIV/0!</v>
      </c>
    </row>
    <row r="298" spans="2:36" s="26" customFormat="1" x14ac:dyDescent="0.2">
      <c r="B298" s="114"/>
      <c r="C298" s="116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  <c r="AA298" s="111"/>
      <c r="AB298" s="111"/>
      <c r="AC298" s="111"/>
      <c r="AD298" s="111"/>
      <c r="AE298" s="111"/>
      <c r="AF298" s="111"/>
      <c r="AG298" s="118"/>
      <c r="AH298" s="34" t="s">
        <v>13</v>
      </c>
      <c r="AI298" s="35" t="str">
        <f>IF(7&gt;AI293,"対象外",IF(AI296&gt;=AI291,"OK","NG"))</f>
        <v>対象外</v>
      </c>
      <c r="AJ298" s="30" t="str">
        <f>IF(AI298="対象外","←７日間に満たない期間は達成判定の対象外",IF(AI298="NG","←月単位未達成","←月単位達成"))</f>
        <v>←７日間に満たない期間は達成判定の対象外</v>
      </c>
    </row>
    <row r="299" spans="2:36" hidden="1" x14ac:dyDescent="0.2">
      <c r="B299" s="15"/>
      <c r="C299" s="46" t="e">
        <f t="shared" ref="C299:AG299" si="104">IF(AND(DAY(C291)&gt;=22,DAY(C291)&lt;=28,C292="土"),1,0)</f>
        <v>#VALUE!</v>
      </c>
      <c r="D299" s="46" t="e">
        <f t="shared" si="104"/>
        <v>#VALUE!</v>
      </c>
      <c r="E299" s="46" t="e">
        <f t="shared" si="104"/>
        <v>#VALUE!</v>
      </c>
      <c r="F299" s="46" t="e">
        <f t="shared" si="104"/>
        <v>#VALUE!</v>
      </c>
      <c r="G299" s="46" t="e">
        <f t="shared" si="104"/>
        <v>#VALUE!</v>
      </c>
      <c r="H299" s="46" t="e">
        <f t="shared" si="104"/>
        <v>#VALUE!</v>
      </c>
      <c r="I299" s="46" t="e">
        <f t="shared" si="104"/>
        <v>#VALUE!</v>
      </c>
      <c r="J299" s="46" t="e">
        <f t="shared" si="104"/>
        <v>#VALUE!</v>
      </c>
      <c r="K299" s="46" t="e">
        <f t="shared" si="104"/>
        <v>#VALUE!</v>
      </c>
      <c r="L299" s="46" t="e">
        <f t="shared" si="104"/>
        <v>#VALUE!</v>
      </c>
      <c r="M299" s="46" t="e">
        <f t="shared" si="104"/>
        <v>#VALUE!</v>
      </c>
      <c r="N299" s="46" t="e">
        <f t="shared" si="104"/>
        <v>#VALUE!</v>
      </c>
      <c r="O299" s="46" t="e">
        <f t="shared" si="104"/>
        <v>#VALUE!</v>
      </c>
      <c r="P299" s="46" t="e">
        <f t="shared" si="104"/>
        <v>#VALUE!</v>
      </c>
      <c r="Q299" s="46" t="e">
        <f t="shared" si="104"/>
        <v>#VALUE!</v>
      </c>
      <c r="R299" s="46" t="e">
        <f t="shared" si="104"/>
        <v>#VALUE!</v>
      </c>
      <c r="S299" s="46" t="e">
        <f t="shared" si="104"/>
        <v>#VALUE!</v>
      </c>
      <c r="T299" s="46" t="e">
        <f t="shared" si="104"/>
        <v>#VALUE!</v>
      </c>
      <c r="U299" s="46" t="e">
        <f t="shared" si="104"/>
        <v>#VALUE!</v>
      </c>
      <c r="V299" s="46" t="e">
        <f t="shared" si="104"/>
        <v>#VALUE!</v>
      </c>
      <c r="W299" s="46" t="e">
        <f t="shared" si="104"/>
        <v>#VALUE!</v>
      </c>
      <c r="X299" s="46" t="e">
        <f t="shared" si="104"/>
        <v>#VALUE!</v>
      </c>
      <c r="Y299" s="46" t="e">
        <f t="shared" si="104"/>
        <v>#VALUE!</v>
      </c>
      <c r="Z299" s="46" t="e">
        <f t="shared" si="104"/>
        <v>#VALUE!</v>
      </c>
      <c r="AA299" s="46" t="e">
        <f t="shared" si="104"/>
        <v>#VALUE!</v>
      </c>
      <c r="AB299" s="46" t="e">
        <f t="shared" si="104"/>
        <v>#VALUE!</v>
      </c>
      <c r="AC299" s="46" t="e">
        <f t="shared" si="104"/>
        <v>#VALUE!</v>
      </c>
      <c r="AD299" s="46" t="e">
        <f t="shared" si="104"/>
        <v>#VALUE!</v>
      </c>
      <c r="AE299" s="46" t="e">
        <f t="shared" si="104"/>
        <v>#VALUE!</v>
      </c>
      <c r="AF299" s="46" t="e">
        <f t="shared" si="104"/>
        <v>#VALUE!</v>
      </c>
      <c r="AG299" s="46" t="e">
        <f t="shared" si="104"/>
        <v>#VALUE!</v>
      </c>
      <c r="AH299" s="47" t="s">
        <v>21</v>
      </c>
      <c r="AI299" s="48">
        <f>_xlfn.AGGREGATE(9,6,C299:AG299)</f>
        <v>0</v>
      </c>
      <c r="AJ299" s="30"/>
    </row>
    <row r="300" spans="2:36" hidden="1" x14ac:dyDescent="0.2">
      <c r="B300" s="15"/>
      <c r="C300" s="49" t="e">
        <f t="shared" ref="C300:AG300" si="105">IF(AND(DAY(C291)&gt;=22,DAY(C291)&lt;=28,C292="土",OR(C297="休",C297="雨")),1,0)</f>
        <v>#VALUE!</v>
      </c>
      <c r="D300" s="49" t="e">
        <f t="shared" si="105"/>
        <v>#VALUE!</v>
      </c>
      <c r="E300" s="49" t="e">
        <f t="shared" si="105"/>
        <v>#VALUE!</v>
      </c>
      <c r="F300" s="49" t="e">
        <f t="shared" si="105"/>
        <v>#VALUE!</v>
      </c>
      <c r="G300" s="49" t="e">
        <f t="shared" si="105"/>
        <v>#VALUE!</v>
      </c>
      <c r="H300" s="49" t="e">
        <f t="shared" si="105"/>
        <v>#VALUE!</v>
      </c>
      <c r="I300" s="49" t="e">
        <f t="shared" si="105"/>
        <v>#VALUE!</v>
      </c>
      <c r="J300" s="49" t="e">
        <f t="shared" si="105"/>
        <v>#VALUE!</v>
      </c>
      <c r="K300" s="49" t="e">
        <f t="shared" si="105"/>
        <v>#VALUE!</v>
      </c>
      <c r="L300" s="49" t="e">
        <f t="shared" si="105"/>
        <v>#VALUE!</v>
      </c>
      <c r="M300" s="49" t="e">
        <f t="shared" si="105"/>
        <v>#VALUE!</v>
      </c>
      <c r="N300" s="49" t="e">
        <f t="shared" si="105"/>
        <v>#VALUE!</v>
      </c>
      <c r="O300" s="49" t="e">
        <f t="shared" si="105"/>
        <v>#VALUE!</v>
      </c>
      <c r="P300" s="49" t="e">
        <f t="shared" si="105"/>
        <v>#VALUE!</v>
      </c>
      <c r="Q300" s="49" t="e">
        <f t="shared" si="105"/>
        <v>#VALUE!</v>
      </c>
      <c r="R300" s="49" t="e">
        <f t="shared" si="105"/>
        <v>#VALUE!</v>
      </c>
      <c r="S300" s="49" t="e">
        <f t="shared" si="105"/>
        <v>#VALUE!</v>
      </c>
      <c r="T300" s="49" t="e">
        <f t="shared" si="105"/>
        <v>#VALUE!</v>
      </c>
      <c r="U300" s="49" t="e">
        <f t="shared" si="105"/>
        <v>#VALUE!</v>
      </c>
      <c r="V300" s="49" t="e">
        <f t="shared" si="105"/>
        <v>#VALUE!</v>
      </c>
      <c r="W300" s="49" t="e">
        <f t="shared" si="105"/>
        <v>#VALUE!</v>
      </c>
      <c r="X300" s="49" t="e">
        <f t="shared" si="105"/>
        <v>#VALUE!</v>
      </c>
      <c r="Y300" s="49" t="e">
        <f t="shared" si="105"/>
        <v>#VALUE!</v>
      </c>
      <c r="Z300" s="49" t="e">
        <f t="shared" si="105"/>
        <v>#VALUE!</v>
      </c>
      <c r="AA300" s="49" t="e">
        <f t="shared" si="105"/>
        <v>#VALUE!</v>
      </c>
      <c r="AB300" s="49" t="e">
        <f t="shared" si="105"/>
        <v>#VALUE!</v>
      </c>
      <c r="AC300" s="49" t="e">
        <f t="shared" si="105"/>
        <v>#VALUE!</v>
      </c>
      <c r="AD300" s="49" t="e">
        <f t="shared" si="105"/>
        <v>#VALUE!</v>
      </c>
      <c r="AE300" s="49" t="e">
        <f t="shared" si="105"/>
        <v>#VALUE!</v>
      </c>
      <c r="AF300" s="49" t="e">
        <f t="shared" si="105"/>
        <v>#VALUE!</v>
      </c>
      <c r="AG300" s="49" t="e">
        <f t="shared" si="105"/>
        <v>#VALUE!</v>
      </c>
      <c r="AH300" s="50" t="s">
        <v>22</v>
      </c>
      <c r="AI300" s="48">
        <f>_xlfn.AGGREGATE(9,6,C300:AG300)</f>
        <v>0</v>
      </c>
      <c r="AJ300" s="30"/>
    </row>
  </sheetData>
  <mergeCells count="2063">
    <mergeCell ref="AG297:AG298"/>
    <mergeCell ref="AA297:AA298"/>
    <mergeCell ref="AB297:AB298"/>
    <mergeCell ref="AC297:AC298"/>
    <mergeCell ref="AD297:AD298"/>
    <mergeCell ref="AE297:AE298"/>
    <mergeCell ref="AF297:AF298"/>
    <mergeCell ref="U297:U298"/>
    <mergeCell ref="V297:V298"/>
    <mergeCell ref="W297:W298"/>
    <mergeCell ref="X297:X298"/>
    <mergeCell ref="Y297:Y298"/>
    <mergeCell ref="Z297:Z298"/>
    <mergeCell ref="O297:O298"/>
    <mergeCell ref="P297:P298"/>
    <mergeCell ref="Q297:Q298"/>
    <mergeCell ref="R297:R298"/>
    <mergeCell ref="S297:S298"/>
    <mergeCell ref="T297:T298"/>
    <mergeCell ref="I297:I298"/>
    <mergeCell ref="J297:J298"/>
    <mergeCell ref="K297:K298"/>
    <mergeCell ref="L297:L298"/>
    <mergeCell ref="M297:M298"/>
    <mergeCell ref="N297:N298"/>
    <mergeCell ref="AE295:AE296"/>
    <mergeCell ref="AF295:AF296"/>
    <mergeCell ref="AG295:AG296"/>
    <mergeCell ref="B297:B298"/>
    <mergeCell ref="C297:C298"/>
    <mergeCell ref="D297:D298"/>
    <mergeCell ref="E297:E298"/>
    <mergeCell ref="F297:F298"/>
    <mergeCell ref="G297:G298"/>
    <mergeCell ref="H297:H298"/>
    <mergeCell ref="Y295:Y296"/>
    <mergeCell ref="Z295:Z296"/>
    <mergeCell ref="AA295:AA296"/>
    <mergeCell ref="AB295:AB296"/>
    <mergeCell ref="AC295:AC296"/>
    <mergeCell ref="AD295:AD296"/>
    <mergeCell ref="S295:S296"/>
    <mergeCell ref="T295:T296"/>
    <mergeCell ref="U295:U296"/>
    <mergeCell ref="V295:V296"/>
    <mergeCell ref="W295:W296"/>
    <mergeCell ref="X295:X296"/>
    <mergeCell ref="M295:M296"/>
    <mergeCell ref="N295:N296"/>
    <mergeCell ref="O295:O296"/>
    <mergeCell ref="P295:P296"/>
    <mergeCell ref="Q295:Q296"/>
    <mergeCell ref="R295:R296"/>
    <mergeCell ref="G295:G296"/>
    <mergeCell ref="H295:H296"/>
    <mergeCell ref="I295:I296"/>
    <mergeCell ref="J295:J296"/>
    <mergeCell ref="K295:K296"/>
    <mergeCell ref="L295:L296"/>
    <mergeCell ref="AC293:AC294"/>
    <mergeCell ref="AD293:AD294"/>
    <mergeCell ref="AE293:AE294"/>
    <mergeCell ref="AF293:AF294"/>
    <mergeCell ref="AG293:AG294"/>
    <mergeCell ref="B295:B296"/>
    <mergeCell ref="C295:C296"/>
    <mergeCell ref="D295:D296"/>
    <mergeCell ref="E295:E296"/>
    <mergeCell ref="F295:F296"/>
    <mergeCell ref="W293:W294"/>
    <mergeCell ref="X293:X294"/>
    <mergeCell ref="Y293:Y294"/>
    <mergeCell ref="Z293:Z294"/>
    <mergeCell ref="AA293:AA294"/>
    <mergeCell ref="AB293:AB294"/>
    <mergeCell ref="Q293:Q294"/>
    <mergeCell ref="R293:R294"/>
    <mergeCell ref="S293:S294"/>
    <mergeCell ref="T293:T294"/>
    <mergeCell ref="U293:U294"/>
    <mergeCell ref="V293:V294"/>
    <mergeCell ref="K293:K294"/>
    <mergeCell ref="L293:L294"/>
    <mergeCell ref="M293:M294"/>
    <mergeCell ref="N293:N294"/>
    <mergeCell ref="O293:O294"/>
    <mergeCell ref="P293:P294"/>
    <mergeCell ref="C289:AI289"/>
    <mergeCell ref="B293:B294"/>
    <mergeCell ref="C293:C294"/>
    <mergeCell ref="D293:D294"/>
    <mergeCell ref="E293:E294"/>
    <mergeCell ref="F293:F294"/>
    <mergeCell ref="G293:G294"/>
    <mergeCell ref="H293:H294"/>
    <mergeCell ref="I293:I294"/>
    <mergeCell ref="J293:J294"/>
    <mergeCell ref="AB283:AB284"/>
    <mergeCell ref="AC283:AC284"/>
    <mergeCell ref="AD283:AD284"/>
    <mergeCell ref="AE283:AE284"/>
    <mergeCell ref="AF283:AF284"/>
    <mergeCell ref="AG283:AG284"/>
    <mergeCell ref="V283:V284"/>
    <mergeCell ref="W283:W284"/>
    <mergeCell ref="X283:X284"/>
    <mergeCell ref="Y283:Y284"/>
    <mergeCell ref="Z283:Z284"/>
    <mergeCell ref="AA283:AA284"/>
    <mergeCell ref="P283:P284"/>
    <mergeCell ref="Q283:Q284"/>
    <mergeCell ref="R283:R284"/>
    <mergeCell ref="S283:S284"/>
    <mergeCell ref="T283:T284"/>
    <mergeCell ref="U283:U284"/>
    <mergeCell ref="J283:J284"/>
    <mergeCell ref="K283:K284"/>
    <mergeCell ref="L283:L284"/>
    <mergeCell ref="M283:M284"/>
    <mergeCell ref="N283:N284"/>
    <mergeCell ref="O283:O284"/>
    <mergeCell ref="AF281:AF282"/>
    <mergeCell ref="AG281:AG282"/>
    <mergeCell ref="B283:B284"/>
    <mergeCell ref="C283:C284"/>
    <mergeCell ref="D283:D284"/>
    <mergeCell ref="E283:E284"/>
    <mergeCell ref="F283:F284"/>
    <mergeCell ref="G283:G284"/>
    <mergeCell ref="H283:H284"/>
    <mergeCell ref="I283:I284"/>
    <mergeCell ref="Z281:Z282"/>
    <mergeCell ref="AA281:AA282"/>
    <mergeCell ref="AB281:AB282"/>
    <mergeCell ref="AC281:AC282"/>
    <mergeCell ref="AD281:AD282"/>
    <mergeCell ref="AE281:AE282"/>
    <mergeCell ref="T281:T282"/>
    <mergeCell ref="U281:U282"/>
    <mergeCell ref="V281:V282"/>
    <mergeCell ref="W281:W282"/>
    <mergeCell ref="X281:X282"/>
    <mergeCell ref="Y281:Y282"/>
    <mergeCell ref="N281:N282"/>
    <mergeCell ref="O281:O282"/>
    <mergeCell ref="P281:P282"/>
    <mergeCell ref="Q281:Q282"/>
    <mergeCell ref="R281:R282"/>
    <mergeCell ref="S281:S282"/>
    <mergeCell ref="H281:H282"/>
    <mergeCell ref="I281:I282"/>
    <mergeCell ref="J281:J282"/>
    <mergeCell ref="K281:K282"/>
    <mergeCell ref="L281:L282"/>
    <mergeCell ref="M281:M282"/>
    <mergeCell ref="B281:B282"/>
    <mergeCell ref="C281:C282"/>
    <mergeCell ref="D281:D282"/>
    <mergeCell ref="E281:E282"/>
    <mergeCell ref="F281:F282"/>
    <mergeCell ref="G281:G282"/>
    <mergeCell ref="AB279:AB280"/>
    <mergeCell ref="AC279:AC280"/>
    <mergeCell ref="AD279:AD280"/>
    <mergeCell ref="AE279:AE280"/>
    <mergeCell ref="AF279:AF280"/>
    <mergeCell ref="AG279:AG280"/>
    <mergeCell ref="V279:V280"/>
    <mergeCell ref="W279:W280"/>
    <mergeCell ref="X279:X280"/>
    <mergeCell ref="Y279:Y280"/>
    <mergeCell ref="Z279:Z280"/>
    <mergeCell ref="AA279:AA280"/>
    <mergeCell ref="P279:P280"/>
    <mergeCell ref="Q279:Q280"/>
    <mergeCell ref="R279:R280"/>
    <mergeCell ref="S279:S280"/>
    <mergeCell ref="T279:T280"/>
    <mergeCell ref="U279:U280"/>
    <mergeCell ref="J279:J280"/>
    <mergeCell ref="K279:K280"/>
    <mergeCell ref="L279:L280"/>
    <mergeCell ref="M279:M280"/>
    <mergeCell ref="N279:N280"/>
    <mergeCell ref="O279:O280"/>
    <mergeCell ref="AG269:AG270"/>
    <mergeCell ref="C275:AI275"/>
    <mergeCell ref="B279:B280"/>
    <mergeCell ref="C279:C280"/>
    <mergeCell ref="D279:D280"/>
    <mergeCell ref="E279:E280"/>
    <mergeCell ref="F279:F280"/>
    <mergeCell ref="G279:G280"/>
    <mergeCell ref="H279:H280"/>
    <mergeCell ref="I279:I280"/>
    <mergeCell ref="AA269:AA270"/>
    <mergeCell ref="AB269:AB270"/>
    <mergeCell ref="AC269:AC270"/>
    <mergeCell ref="AD269:AD270"/>
    <mergeCell ref="AE269:AE270"/>
    <mergeCell ref="AF269:AF270"/>
    <mergeCell ref="U269:U270"/>
    <mergeCell ref="V269:V270"/>
    <mergeCell ref="W269:W270"/>
    <mergeCell ref="X269:X270"/>
    <mergeCell ref="Y269:Y270"/>
    <mergeCell ref="Z269:Z270"/>
    <mergeCell ref="O269:O270"/>
    <mergeCell ref="P269:P270"/>
    <mergeCell ref="Q269:Q270"/>
    <mergeCell ref="R269:R270"/>
    <mergeCell ref="S269:S270"/>
    <mergeCell ref="T269:T270"/>
    <mergeCell ref="I269:I270"/>
    <mergeCell ref="J269:J270"/>
    <mergeCell ref="K269:K270"/>
    <mergeCell ref="L269:L270"/>
    <mergeCell ref="M269:M270"/>
    <mergeCell ref="N269:N270"/>
    <mergeCell ref="AE267:AE268"/>
    <mergeCell ref="AF267:AF268"/>
    <mergeCell ref="AG267:AG268"/>
    <mergeCell ref="B269:B270"/>
    <mergeCell ref="C269:C270"/>
    <mergeCell ref="D269:D270"/>
    <mergeCell ref="E269:E270"/>
    <mergeCell ref="F269:F270"/>
    <mergeCell ref="G269:G270"/>
    <mergeCell ref="H269:H270"/>
    <mergeCell ref="Y267:Y268"/>
    <mergeCell ref="Z267:Z268"/>
    <mergeCell ref="AA267:AA268"/>
    <mergeCell ref="AB267:AB268"/>
    <mergeCell ref="AC267:AC268"/>
    <mergeCell ref="AD267:AD268"/>
    <mergeCell ref="S267:S268"/>
    <mergeCell ref="T267:T268"/>
    <mergeCell ref="U267:U268"/>
    <mergeCell ref="V267:V268"/>
    <mergeCell ref="W267:W268"/>
    <mergeCell ref="X267:X268"/>
    <mergeCell ref="M267:M268"/>
    <mergeCell ref="N267:N268"/>
    <mergeCell ref="O267:O268"/>
    <mergeCell ref="P267:P268"/>
    <mergeCell ref="Q267:Q268"/>
    <mergeCell ref="R267:R268"/>
    <mergeCell ref="G267:G268"/>
    <mergeCell ref="H267:H268"/>
    <mergeCell ref="I267:I268"/>
    <mergeCell ref="J267:J268"/>
    <mergeCell ref="K267:K268"/>
    <mergeCell ref="L267:L268"/>
    <mergeCell ref="AC265:AC266"/>
    <mergeCell ref="AD265:AD266"/>
    <mergeCell ref="AE265:AE266"/>
    <mergeCell ref="AF265:AF266"/>
    <mergeCell ref="AG265:AG266"/>
    <mergeCell ref="B267:B268"/>
    <mergeCell ref="C267:C268"/>
    <mergeCell ref="D267:D268"/>
    <mergeCell ref="E267:E268"/>
    <mergeCell ref="F267:F268"/>
    <mergeCell ref="W265:W266"/>
    <mergeCell ref="X265:X266"/>
    <mergeCell ref="Y265:Y266"/>
    <mergeCell ref="Z265:Z266"/>
    <mergeCell ref="AA265:AA266"/>
    <mergeCell ref="AB265:AB266"/>
    <mergeCell ref="Q265:Q266"/>
    <mergeCell ref="R265:R266"/>
    <mergeCell ref="S265:S266"/>
    <mergeCell ref="T265:T266"/>
    <mergeCell ref="U265:U266"/>
    <mergeCell ref="V265:V266"/>
    <mergeCell ref="K265:K266"/>
    <mergeCell ref="L265:L266"/>
    <mergeCell ref="M265:M266"/>
    <mergeCell ref="N265:N266"/>
    <mergeCell ref="O265:O266"/>
    <mergeCell ref="P265:P266"/>
    <mergeCell ref="C261:AI261"/>
    <mergeCell ref="B265:B266"/>
    <mergeCell ref="C265:C266"/>
    <mergeCell ref="D265:D266"/>
    <mergeCell ref="E265:E266"/>
    <mergeCell ref="F265:F266"/>
    <mergeCell ref="G265:G266"/>
    <mergeCell ref="H265:H266"/>
    <mergeCell ref="I265:I266"/>
    <mergeCell ref="J265:J266"/>
    <mergeCell ref="AB255:AB256"/>
    <mergeCell ref="AC255:AC256"/>
    <mergeCell ref="AD255:AD256"/>
    <mergeCell ref="AE255:AE256"/>
    <mergeCell ref="AF255:AF256"/>
    <mergeCell ref="AG255:AG256"/>
    <mergeCell ref="V255:V256"/>
    <mergeCell ref="W255:W256"/>
    <mergeCell ref="X255:X256"/>
    <mergeCell ref="Y255:Y256"/>
    <mergeCell ref="Z255:Z256"/>
    <mergeCell ref="AA255:AA256"/>
    <mergeCell ref="P255:P256"/>
    <mergeCell ref="Q255:Q256"/>
    <mergeCell ref="R255:R256"/>
    <mergeCell ref="S255:S256"/>
    <mergeCell ref="T255:T256"/>
    <mergeCell ref="U255:U256"/>
    <mergeCell ref="J255:J256"/>
    <mergeCell ref="K255:K256"/>
    <mergeCell ref="L255:L256"/>
    <mergeCell ref="M255:M256"/>
    <mergeCell ref="N255:N256"/>
    <mergeCell ref="O255:O256"/>
    <mergeCell ref="AF253:AF254"/>
    <mergeCell ref="AG253:AG254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Z253:Z254"/>
    <mergeCell ref="AA253:AA254"/>
    <mergeCell ref="AB253:AB254"/>
    <mergeCell ref="AC253:AC254"/>
    <mergeCell ref="AD253:AD254"/>
    <mergeCell ref="AE253:AE254"/>
    <mergeCell ref="T253:T254"/>
    <mergeCell ref="U253:U254"/>
    <mergeCell ref="V253:V254"/>
    <mergeCell ref="W253:W254"/>
    <mergeCell ref="X253:X254"/>
    <mergeCell ref="Y253:Y254"/>
    <mergeCell ref="N253:N254"/>
    <mergeCell ref="O253:O254"/>
    <mergeCell ref="P253:P254"/>
    <mergeCell ref="Q253:Q254"/>
    <mergeCell ref="R253:R254"/>
    <mergeCell ref="S253:S254"/>
    <mergeCell ref="H253:H254"/>
    <mergeCell ref="I253:I254"/>
    <mergeCell ref="J253:J254"/>
    <mergeCell ref="K253:K254"/>
    <mergeCell ref="L253:L254"/>
    <mergeCell ref="M253:M254"/>
    <mergeCell ref="B253:B254"/>
    <mergeCell ref="C253:C254"/>
    <mergeCell ref="D253:D254"/>
    <mergeCell ref="E253:E254"/>
    <mergeCell ref="F253:F254"/>
    <mergeCell ref="G253:G254"/>
    <mergeCell ref="AB251:AB252"/>
    <mergeCell ref="AC251:AC252"/>
    <mergeCell ref="AD251:AD252"/>
    <mergeCell ref="AE251:AE252"/>
    <mergeCell ref="AF251:AF252"/>
    <mergeCell ref="AG251:AG252"/>
    <mergeCell ref="V251:V252"/>
    <mergeCell ref="W251:W252"/>
    <mergeCell ref="X251:X252"/>
    <mergeCell ref="Y251:Y252"/>
    <mergeCell ref="Z251:Z252"/>
    <mergeCell ref="AA251:AA252"/>
    <mergeCell ref="P251:P252"/>
    <mergeCell ref="Q251:Q252"/>
    <mergeCell ref="R251:R252"/>
    <mergeCell ref="S251:S252"/>
    <mergeCell ref="T251:T252"/>
    <mergeCell ref="U251:U252"/>
    <mergeCell ref="J251:J252"/>
    <mergeCell ref="K251:K252"/>
    <mergeCell ref="L251:L252"/>
    <mergeCell ref="M251:M252"/>
    <mergeCell ref="N251:N252"/>
    <mergeCell ref="O251:O252"/>
    <mergeCell ref="AG241:AG242"/>
    <mergeCell ref="C247:AI247"/>
    <mergeCell ref="B251:B252"/>
    <mergeCell ref="C251:C252"/>
    <mergeCell ref="D251:D252"/>
    <mergeCell ref="E251:E252"/>
    <mergeCell ref="F251:F252"/>
    <mergeCell ref="G251:G252"/>
    <mergeCell ref="H251:H252"/>
    <mergeCell ref="I251:I252"/>
    <mergeCell ref="AA241:AA242"/>
    <mergeCell ref="AB241:AB242"/>
    <mergeCell ref="AC241:AC242"/>
    <mergeCell ref="AD241:AD242"/>
    <mergeCell ref="AE241:AE242"/>
    <mergeCell ref="AF241:AF242"/>
    <mergeCell ref="U241:U242"/>
    <mergeCell ref="V241:V242"/>
    <mergeCell ref="W241:W242"/>
    <mergeCell ref="X241:X242"/>
    <mergeCell ref="Y241:Y242"/>
    <mergeCell ref="Z241:Z242"/>
    <mergeCell ref="O241:O242"/>
    <mergeCell ref="P241:P242"/>
    <mergeCell ref="Q241:Q242"/>
    <mergeCell ref="R241:R242"/>
    <mergeCell ref="S241:S242"/>
    <mergeCell ref="T241:T242"/>
    <mergeCell ref="I241:I242"/>
    <mergeCell ref="J241:J242"/>
    <mergeCell ref="K241:K242"/>
    <mergeCell ref="L241:L242"/>
    <mergeCell ref="M241:M242"/>
    <mergeCell ref="N241:N242"/>
    <mergeCell ref="AE239:AE240"/>
    <mergeCell ref="AF239:AF240"/>
    <mergeCell ref="AG239:AG240"/>
    <mergeCell ref="B241:B242"/>
    <mergeCell ref="C241:C242"/>
    <mergeCell ref="D241:D242"/>
    <mergeCell ref="E241:E242"/>
    <mergeCell ref="F241:F242"/>
    <mergeCell ref="G241:G242"/>
    <mergeCell ref="H241:H242"/>
    <mergeCell ref="Y239:Y240"/>
    <mergeCell ref="Z239:Z240"/>
    <mergeCell ref="AA239:AA240"/>
    <mergeCell ref="AB239:AB240"/>
    <mergeCell ref="AC239:AC240"/>
    <mergeCell ref="AD239:AD240"/>
    <mergeCell ref="S239:S240"/>
    <mergeCell ref="T239:T240"/>
    <mergeCell ref="U239:U240"/>
    <mergeCell ref="V239:V240"/>
    <mergeCell ref="W239:W240"/>
    <mergeCell ref="X239:X240"/>
    <mergeCell ref="M239:M240"/>
    <mergeCell ref="N239:N240"/>
    <mergeCell ref="O239:O240"/>
    <mergeCell ref="P239:P240"/>
    <mergeCell ref="Q239:Q240"/>
    <mergeCell ref="R239:R240"/>
    <mergeCell ref="G239:G240"/>
    <mergeCell ref="H239:H240"/>
    <mergeCell ref="I239:I240"/>
    <mergeCell ref="J239:J240"/>
    <mergeCell ref="K239:K240"/>
    <mergeCell ref="L239:L240"/>
    <mergeCell ref="AC237:AC238"/>
    <mergeCell ref="AD237:AD238"/>
    <mergeCell ref="AE237:AE238"/>
    <mergeCell ref="AF237:AF238"/>
    <mergeCell ref="AG237:AG238"/>
    <mergeCell ref="B239:B240"/>
    <mergeCell ref="C239:C240"/>
    <mergeCell ref="D239:D240"/>
    <mergeCell ref="E239:E240"/>
    <mergeCell ref="F239:F240"/>
    <mergeCell ref="W237:W238"/>
    <mergeCell ref="X237:X238"/>
    <mergeCell ref="Y237:Y238"/>
    <mergeCell ref="Z237:Z238"/>
    <mergeCell ref="AA237:AA238"/>
    <mergeCell ref="AB237:AB238"/>
    <mergeCell ref="Q237:Q238"/>
    <mergeCell ref="R237:R238"/>
    <mergeCell ref="S237:S238"/>
    <mergeCell ref="T237:T238"/>
    <mergeCell ref="U237:U238"/>
    <mergeCell ref="V237:V238"/>
    <mergeCell ref="K237:K238"/>
    <mergeCell ref="L237:L238"/>
    <mergeCell ref="M237:M238"/>
    <mergeCell ref="N237:N238"/>
    <mergeCell ref="O237:O238"/>
    <mergeCell ref="P237:P238"/>
    <mergeCell ref="C233:AI233"/>
    <mergeCell ref="B237:B238"/>
    <mergeCell ref="C237:C238"/>
    <mergeCell ref="D237:D238"/>
    <mergeCell ref="E237:E238"/>
    <mergeCell ref="F237:F238"/>
    <mergeCell ref="G237:G238"/>
    <mergeCell ref="H237:H238"/>
    <mergeCell ref="I237:I238"/>
    <mergeCell ref="J237:J238"/>
    <mergeCell ref="AB227:AB228"/>
    <mergeCell ref="AC227:AC228"/>
    <mergeCell ref="AD227:AD228"/>
    <mergeCell ref="AE227:AE228"/>
    <mergeCell ref="AF227:AF228"/>
    <mergeCell ref="AG227:AG228"/>
    <mergeCell ref="V227:V228"/>
    <mergeCell ref="W227:W228"/>
    <mergeCell ref="X227:X228"/>
    <mergeCell ref="Y227:Y228"/>
    <mergeCell ref="Z227:Z228"/>
    <mergeCell ref="AA227:AA228"/>
    <mergeCell ref="P227:P228"/>
    <mergeCell ref="Q227:Q228"/>
    <mergeCell ref="R227:R228"/>
    <mergeCell ref="S227:S228"/>
    <mergeCell ref="T227:T228"/>
    <mergeCell ref="U227:U228"/>
    <mergeCell ref="J227:J228"/>
    <mergeCell ref="K227:K228"/>
    <mergeCell ref="L227:L228"/>
    <mergeCell ref="M227:M228"/>
    <mergeCell ref="N227:N228"/>
    <mergeCell ref="O227:O228"/>
    <mergeCell ref="AF225:AF226"/>
    <mergeCell ref="AG225:AG226"/>
    <mergeCell ref="B227:B228"/>
    <mergeCell ref="C227:C228"/>
    <mergeCell ref="D227:D228"/>
    <mergeCell ref="E227:E228"/>
    <mergeCell ref="F227:F228"/>
    <mergeCell ref="G227:G228"/>
    <mergeCell ref="H227:H228"/>
    <mergeCell ref="I227:I228"/>
    <mergeCell ref="Z225:Z226"/>
    <mergeCell ref="AA225:AA226"/>
    <mergeCell ref="AB225:AB226"/>
    <mergeCell ref="AC225:AC226"/>
    <mergeCell ref="AD225:AD226"/>
    <mergeCell ref="AE225:AE226"/>
    <mergeCell ref="T225:T226"/>
    <mergeCell ref="U225:U226"/>
    <mergeCell ref="V225:V226"/>
    <mergeCell ref="W225:W226"/>
    <mergeCell ref="X225:X226"/>
    <mergeCell ref="Y225:Y226"/>
    <mergeCell ref="N225:N226"/>
    <mergeCell ref="O225:O226"/>
    <mergeCell ref="P225:P226"/>
    <mergeCell ref="Q225:Q226"/>
    <mergeCell ref="R225:R226"/>
    <mergeCell ref="S225:S226"/>
    <mergeCell ref="H225:H226"/>
    <mergeCell ref="I225:I226"/>
    <mergeCell ref="J225:J226"/>
    <mergeCell ref="K225:K226"/>
    <mergeCell ref="L225:L226"/>
    <mergeCell ref="M225:M226"/>
    <mergeCell ref="B225:B226"/>
    <mergeCell ref="C225:C226"/>
    <mergeCell ref="D225:D226"/>
    <mergeCell ref="E225:E226"/>
    <mergeCell ref="F225:F226"/>
    <mergeCell ref="G225:G226"/>
    <mergeCell ref="AB223:AB224"/>
    <mergeCell ref="AC223:AC224"/>
    <mergeCell ref="AD223:AD224"/>
    <mergeCell ref="AE223:AE224"/>
    <mergeCell ref="AF223:AF224"/>
    <mergeCell ref="AG223:AG224"/>
    <mergeCell ref="V223:V224"/>
    <mergeCell ref="W223:W224"/>
    <mergeCell ref="X223:X224"/>
    <mergeCell ref="Y223:Y224"/>
    <mergeCell ref="Z223:Z224"/>
    <mergeCell ref="AA223:AA224"/>
    <mergeCell ref="P223:P224"/>
    <mergeCell ref="Q223:Q224"/>
    <mergeCell ref="R223:R224"/>
    <mergeCell ref="S223:S224"/>
    <mergeCell ref="T223:T224"/>
    <mergeCell ref="U223:U224"/>
    <mergeCell ref="J223:J224"/>
    <mergeCell ref="K223:K224"/>
    <mergeCell ref="L223:L224"/>
    <mergeCell ref="M223:M224"/>
    <mergeCell ref="N223:N224"/>
    <mergeCell ref="O223:O224"/>
    <mergeCell ref="AG213:AG214"/>
    <mergeCell ref="C219:AI219"/>
    <mergeCell ref="B223:B224"/>
    <mergeCell ref="C223:C224"/>
    <mergeCell ref="D223:D224"/>
    <mergeCell ref="E223:E224"/>
    <mergeCell ref="F223:F224"/>
    <mergeCell ref="G223:G224"/>
    <mergeCell ref="H223:H224"/>
    <mergeCell ref="I223:I224"/>
    <mergeCell ref="AA213:AA214"/>
    <mergeCell ref="AB213:AB214"/>
    <mergeCell ref="AC213:AC214"/>
    <mergeCell ref="AD213:AD214"/>
    <mergeCell ref="AE213:AE214"/>
    <mergeCell ref="AF213:AF214"/>
    <mergeCell ref="U213:U214"/>
    <mergeCell ref="V213:V214"/>
    <mergeCell ref="W213:W214"/>
    <mergeCell ref="X213:X214"/>
    <mergeCell ref="Y213:Y214"/>
    <mergeCell ref="Z213:Z214"/>
    <mergeCell ref="O213:O214"/>
    <mergeCell ref="P213:P214"/>
    <mergeCell ref="Q213:Q214"/>
    <mergeCell ref="R213:R214"/>
    <mergeCell ref="S213:S214"/>
    <mergeCell ref="T213:T214"/>
    <mergeCell ref="I213:I214"/>
    <mergeCell ref="J213:J214"/>
    <mergeCell ref="K213:K214"/>
    <mergeCell ref="L213:L214"/>
    <mergeCell ref="M213:M214"/>
    <mergeCell ref="N213:N214"/>
    <mergeCell ref="AE211:AE212"/>
    <mergeCell ref="AF211:AF212"/>
    <mergeCell ref="AG211:AG212"/>
    <mergeCell ref="B213:B214"/>
    <mergeCell ref="C213:C214"/>
    <mergeCell ref="D213:D214"/>
    <mergeCell ref="E213:E214"/>
    <mergeCell ref="F213:F214"/>
    <mergeCell ref="G213:G214"/>
    <mergeCell ref="H213:H214"/>
    <mergeCell ref="Y211:Y212"/>
    <mergeCell ref="Z211:Z212"/>
    <mergeCell ref="AA211:AA212"/>
    <mergeCell ref="AB211:AB212"/>
    <mergeCell ref="AC211:AC212"/>
    <mergeCell ref="AD211:AD212"/>
    <mergeCell ref="S211:S212"/>
    <mergeCell ref="T211:T212"/>
    <mergeCell ref="U211:U212"/>
    <mergeCell ref="V211:V212"/>
    <mergeCell ref="W211:W212"/>
    <mergeCell ref="X211:X212"/>
    <mergeCell ref="M211:M212"/>
    <mergeCell ref="N211:N212"/>
    <mergeCell ref="O211:O212"/>
    <mergeCell ref="P211:P212"/>
    <mergeCell ref="Q211:Q212"/>
    <mergeCell ref="R211:R212"/>
    <mergeCell ref="G211:G212"/>
    <mergeCell ref="H211:H212"/>
    <mergeCell ref="I211:I212"/>
    <mergeCell ref="J211:J212"/>
    <mergeCell ref="K211:K212"/>
    <mergeCell ref="L211:L212"/>
    <mergeCell ref="AC209:AC210"/>
    <mergeCell ref="AD209:AD210"/>
    <mergeCell ref="AE209:AE210"/>
    <mergeCell ref="AF209:AF210"/>
    <mergeCell ref="AG209:AG210"/>
    <mergeCell ref="B211:B212"/>
    <mergeCell ref="C211:C212"/>
    <mergeCell ref="D211:D212"/>
    <mergeCell ref="E211:E212"/>
    <mergeCell ref="F211:F212"/>
    <mergeCell ref="W209:W210"/>
    <mergeCell ref="X209:X210"/>
    <mergeCell ref="Y209:Y210"/>
    <mergeCell ref="Z209:Z210"/>
    <mergeCell ref="AA209:AA210"/>
    <mergeCell ref="AB209:AB210"/>
    <mergeCell ref="Q209:Q210"/>
    <mergeCell ref="R209:R210"/>
    <mergeCell ref="S209:S210"/>
    <mergeCell ref="T209:T210"/>
    <mergeCell ref="U209:U210"/>
    <mergeCell ref="V209:V210"/>
    <mergeCell ref="K209:K210"/>
    <mergeCell ref="L209:L210"/>
    <mergeCell ref="M209:M210"/>
    <mergeCell ref="N209:N210"/>
    <mergeCell ref="O209:O210"/>
    <mergeCell ref="P209:P210"/>
    <mergeCell ref="C205:AI205"/>
    <mergeCell ref="B209:B210"/>
    <mergeCell ref="C209:C210"/>
    <mergeCell ref="D209:D210"/>
    <mergeCell ref="E209:E210"/>
    <mergeCell ref="F209:F210"/>
    <mergeCell ref="G209:G210"/>
    <mergeCell ref="H209:H210"/>
    <mergeCell ref="I209:I210"/>
    <mergeCell ref="J209:J210"/>
    <mergeCell ref="AB199:AB200"/>
    <mergeCell ref="AC199:AC200"/>
    <mergeCell ref="AD199:AD200"/>
    <mergeCell ref="AE199:AE200"/>
    <mergeCell ref="AF199:AF200"/>
    <mergeCell ref="AG199:AG200"/>
    <mergeCell ref="V199:V200"/>
    <mergeCell ref="W199:W200"/>
    <mergeCell ref="X199:X200"/>
    <mergeCell ref="Y199:Y200"/>
    <mergeCell ref="Z199:Z200"/>
    <mergeCell ref="AA199:AA200"/>
    <mergeCell ref="P199:P200"/>
    <mergeCell ref="Q199:Q200"/>
    <mergeCell ref="R199:R200"/>
    <mergeCell ref="S199:S200"/>
    <mergeCell ref="T199:T200"/>
    <mergeCell ref="U199:U200"/>
    <mergeCell ref="J199:J200"/>
    <mergeCell ref="K199:K200"/>
    <mergeCell ref="L199:L200"/>
    <mergeCell ref="M199:M200"/>
    <mergeCell ref="N199:N200"/>
    <mergeCell ref="O199:O200"/>
    <mergeCell ref="AF197:AF198"/>
    <mergeCell ref="AG197:AG198"/>
    <mergeCell ref="B199:B200"/>
    <mergeCell ref="C199:C200"/>
    <mergeCell ref="D199:D200"/>
    <mergeCell ref="E199:E200"/>
    <mergeCell ref="F199:F200"/>
    <mergeCell ref="G199:G200"/>
    <mergeCell ref="H199:H200"/>
    <mergeCell ref="I199:I200"/>
    <mergeCell ref="Z197:Z198"/>
    <mergeCell ref="AA197:AA198"/>
    <mergeCell ref="AB197:AB198"/>
    <mergeCell ref="AC197:AC198"/>
    <mergeCell ref="AD197:AD198"/>
    <mergeCell ref="AE197:AE198"/>
    <mergeCell ref="T197:T198"/>
    <mergeCell ref="U197:U198"/>
    <mergeCell ref="V197:V198"/>
    <mergeCell ref="W197:W198"/>
    <mergeCell ref="X197:X198"/>
    <mergeCell ref="Y197:Y198"/>
    <mergeCell ref="N197:N198"/>
    <mergeCell ref="O197:O198"/>
    <mergeCell ref="P197:P198"/>
    <mergeCell ref="Q197:Q198"/>
    <mergeCell ref="R197:R198"/>
    <mergeCell ref="S197:S198"/>
    <mergeCell ref="H197:H198"/>
    <mergeCell ref="I197:I198"/>
    <mergeCell ref="J197:J198"/>
    <mergeCell ref="K197:K198"/>
    <mergeCell ref="L197:L198"/>
    <mergeCell ref="M197:M198"/>
    <mergeCell ref="B197:B198"/>
    <mergeCell ref="C197:C198"/>
    <mergeCell ref="D197:D198"/>
    <mergeCell ref="E197:E198"/>
    <mergeCell ref="F197:F198"/>
    <mergeCell ref="G197:G198"/>
    <mergeCell ref="AB195:AB196"/>
    <mergeCell ref="AC195:AC196"/>
    <mergeCell ref="AD195:AD196"/>
    <mergeCell ref="AE195:AE196"/>
    <mergeCell ref="AF195:AF196"/>
    <mergeCell ref="AG195:AG196"/>
    <mergeCell ref="V195:V196"/>
    <mergeCell ref="W195:W196"/>
    <mergeCell ref="X195:X196"/>
    <mergeCell ref="Y195:Y196"/>
    <mergeCell ref="Z195:Z196"/>
    <mergeCell ref="AA195:AA196"/>
    <mergeCell ref="P195:P196"/>
    <mergeCell ref="Q195:Q196"/>
    <mergeCell ref="R195:R196"/>
    <mergeCell ref="S195:S196"/>
    <mergeCell ref="T195:T196"/>
    <mergeCell ref="U195:U196"/>
    <mergeCell ref="J195:J196"/>
    <mergeCell ref="K195:K196"/>
    <mergeCell ref="L195:L196"/>
    <mergeCell ref="M195:M196"/>
    <mergeCell ref="N195:N196"/>
    <mergeCell ref="O195:O196"/>
    <mergeCell ref="AG185:AG186"/>
    <mergeCell ref="C191:AI191"/>
    <mergeCell ref="B195:B196"/>
    <mergeCell ref="C195:C196"/>
    <mergeCell ref="D195:D196"/>
    <mergeCell ref="E195:E196"/>
    <mergeCell ref="F195:F196"/>
    <mergeCell ref="G195:G196"/>
    <mergeCell ref="H195:H196"/>
    <mergeCell ref="I195:I196"/>
    <mergeCell ref="AA185:AA186"/>
    <mergeCell ref="AB185:AB186"/>
    <mergeCell ref="AC185:AC186"/>
    <mergeCell ref="AD185:AD186"/>
    <mergeCell ref="AE185:AE186"/>
    <mergeCell ref="AF185:AF186"/>
    <mergeCell ref="U185:U186"/>
    <mergeCell ref="V185:V186"/>
    <mergeCell ref="W185:W186"/>
    <mergeCell ref="X185:X186"/>
    <mergeCell ref="Y185:Y186"/>
    <mergeCell ref="Z185:Z186"/>
    <mergeCell ref="O185:O186"/>
    <mergeCell ref="P185:P186"/>
    <mergeCell ref="Q185:Q186"/>
    <mergeCell ref="R185:R186"/>
    <mergeCell ref="S185:S186"/>
    <mergeCell ref="T185:T186"/>
    <mergeCell ref="I185:I186"/>
    <mergeCell ref="J185:J186"/>
    <mergeCell ref="K185:K186"/>
    <mergeCell ref="L185:L186"/>
    <mergeCell ref="M185:M186"/>
    <mergeCell ref="N185:N186"/>
    <mergeCell ref="AE183:AE184"/>
    <mergeCell ref="AF183:AF184"/>
    <mergeCell ref="AG183:AG184"/>
    <mergeCell ref="B185:B186"/>
    <mergeCell ref="C185:C186"/>
    <mergeCell ref="D185:D186"/>
    <mergeCell ref="E185:E186"/>
    <mergeCell ref="F185:F186"/>
    <mergeCell ref="G185:G186"/>
    <mergeCell ref="H185:H186"/>
    <mergeCell ref="Y183:Y184"/>
    <mergeCell ref="Z183:Z184"/>
    <mergeCell ref="AA183:AA184"/>
    <mergeCell ref="AB183:AB184"/>
    <mergeCell ref="AC183:AC184"/>
    <mergeCell ref="AD183:AD184"/>
    <mergeCell ref="S183:S184"/>
    <mergeCell ref="T183:T184"/>
    <mergeCell ref="U183:U184"/>
    <mergeCell ref="V183:V184"/>
    <mergeCell ref="W183:W184"/>
    <mergeCell ref="X183:X184"/>
    <mergeCell ref="M183:M184"/>
    <mergeCell ref="N183:N184"/>
    <mergeCell ref="O183:O184"/>
    <mergeCell ref="P183:P184"/>
    <mergeCell ref="Q183:Q184"/>
    <mergeCell ref="R183:R184"/>
    <mergeCell ref="G183:G184"/>
    <mergeCell ref="H183:H184"/>
    <mergeCell ref="I183:I184"/>
    <mergeCell ref="J183:J184"/>
    <mergeCell ref="K183:K184"/>
    <mergeCell ref="L183:L184"/>
    <mergeCell ref="AC181:AC182"/>
    <mergeCell ref="AD181:AD182"/>
    <mergeCell ref="AE181:AE182"/>
    <mergeCell ref="AF181:AF182"/>
    <mergeCell ref="AG181:AG182"/>
    <mergeCell ref="B183:B184"/>
    <mergeCell ref="C183:C184"/>
    <mergeCell ref="D183:D184"/>
    <mergeCell ref="E183:E184"/>
    <mergeCell ref="F183:F184"/>
    <mergeCell ref="W181:W182"/>
    <mergeCell ref="X181:X182"/>
    <mergeCell ref="Y181:Y182"/>
    <mergeCell ref="Z181:Z182"/>
    <mergeCell ref="AA181:AA182"/>
    <mergeCell ref="AB181:AB182"/>
    <mergeCell ref="Q181:Q182"/>
    <mergeCell ref="R181:R182"/>
    <mergeCell ref="S181:S182"/>
    <mergeCell ref="T181:T182"/>
    <mergeCell ref="U181:U182"/>
    <mergeCell ref="V181:V182"/>
    <mergeCell ref="K181:K182"/>
    <mergeCell ref="L181:L182"/>
    <mergeCell ref="M181:M182"/>
    <mergeCell ref="N181:N182"/>
    <mergeCell ref="O181:O182"/>
    <mergeCell ref="P181:P182"/>
    <mergeCell ref="C177:AI177"/>
    <mergeCell ref="B181:B182"/>
    <mergeCell ref="C181:C182"/>
    <mergeCell ref="D181:D182"/>
    <mergeCell ref="E181:E182"/>
    <mergeCell ref="F181:F182"/>
    <mergeCell ref="G181:G182"/>
    <mergeCell ref="H181:H182"/>
    <mergeCell ref="I181:I182"/>
    <mergeCell ref="J181:J182"/>
    <mergeCell ref="AB171:AB172"/>
    <mergeCell ref="AC171:AC172"/>
    <mergeCell ref="AD171:AD172"/>
    <mergeCell ref="AE171:AE172"/>
    <mergeCell ref="AF171:AF172"/>
    <mergeCell ref="AG171:AG172"/>
    <mergeCell ref="V171:V172"/>
    <mergeCell ref="W171:W172"/>
    <mergeCell ref="X171:X172"/>
    <mergeCell ref="Y171:Y172"/>
    <mergeCell ref="Z171:Z172"/>
    <mergeCell ref="AA171:AA172"/>
    <mergeCell ref="P171:P172"/>
    <mergeCell ref="Q171:Q172"/>
    <mergeCell ref="R171:R172"/>
    <mergeCell ref="S171:S172"/>
    <mergeCell ref="T171:T172"/>
    <mergeCell ref="U171:U172"/>
    <mergeCell ref="J171:J172"/>
    <mergeCell ref="K171:K172"/>
    <mergeCell ref="L171:L172"/>
    <mergeCell ref="M171:M172"/>
    <mergeCell ref="N171:N172"/>
    <mergeCell ref="O171:O172"/>
    <mergeCell ref="AF169:AF170"/>
    <mergeCell ref="AG169:AG170"/>
    <mergeCell ref="B171:B172"/>
    <mergeCell ref="C171:C172"/>
    <mergeCell ref="D171:D172"/>
    <mergeCell ref="E171:E172"/>
    <mergeCell ref="F171:F172"/>
    <mergeCell ref="G171:G172"/>
    <mergeCell ref="H171:H172"/>
    <mergeCell ref="I171:I172"/>
    <mergeCell ref="Z169:Z170"/>
    <mergeCell ref="AA169:AA170"/>
    <mergeCell ref="AB169:AB170"/>
    <mergeCell ref="AC169:AC170"/>
    <mergeCell ref="AD169:AD170"/>
    <mergeCell ref="AE169:AE170"/>
    <mergeCell ref="T169:T170"/>
    <mergeCell ref="U169:U170"/>
    <mergeCell ref="V169:V170"/>
    <mergeCell ref="W169:W170"/>
    <mergeCell ref="X169:X170"/>
    <mergeCell ref="Y169:Y170"/>
    <mergeCell ref="N169:N170"/>
    <mergeCell ref="O169:O170"/>
    <mergeCell ref="P169:P170"/>
    <mergeCell ref="Q169:Q170"/>
    <mergeCell ref="R169:R170"/>
    <mergeCell ref="S169:S170"/>
    <mergeCell ref="H169:H170"/>
    <mergeCell ref="I169:I170"/>
    <mergeCell ref="J169:J170"/>
    <mergeCell ref="K169:K170"/>
    <mergeCell ref="L169:L170"/>
    <mergeCell ref="M169:M170"/>
    <mergeCell ref="B169:B170"/>
    <mergeCell ref="C169:C170"/>
    <mergeCell ref="D169:D170"/>
    <mergeCell ref="E169:E170"/>
    <mergeCell ref="F169:F170"/>
    <mergeCell ref="G169:G170"/>
    <mergeCell ref="AB167:AB168"/>
    <mergeCell ref="AC167:AC168"/>
    <mergeCell ref="AD167:AD168"/>
    <mergeCell ref="AE167:AE168"/>
    <mergeCell ref="AF167:AF168"/>
    <mergeCell ref="AG167:AG168"/>
    <mergeCell ref="V167:V168"/>
    <mergeCell ref="W167:W168"/>
    <mergeCell ref="X167:X168"/>
    <mergeCell ref="Y167:Y168"/>
    <mergeCell ref="Z167:Z168"/>
    <mergeCell ref="AA167:AA168"/>
    <mergeCell ref="P167:P168"/>
    <mergeCell ref="Q167:Q168"/>
    <mergeCell ref="R167:R168"/>
    <mergeCell ref="S167:S168"/>
    <mergeCell ref="T167:T168"/>
    <mergeCell ref="U167:U168"/>
    <mergeCell ref="J167:J168"/>
    <mergeCell ref="K167:K168"/>
    <mergeCell ref="L167:L168"/>
    <mergeCell ref="M167:M168"/>
    <mergeCell ref="N167:N168"/>
    <mergeCell ref="O167:O168"/>
    <mergeCell ref="AG157:AG158"/>
    <mergeCell ref="C163:AI163"/>
    <mergeCell ref="B167:B168"/>
    <mergeCell ref="C167:C168"/>
    <mergeCell ref="D167:D168"/>
    <mergeCell ref="E167:E168"/>
    <mergeCell ref="F167:F168"/>
    <mergeCell ref="G167:G168"/>
    <mergeCell ref="H167:H168"/>
    <mergeCell ref="I167:I168"/>
    <mergeCell ref="AA157:AA158"/>
    <mergeCell ref="AB157:AB158"/>
    <mergeCell ref="AC157:AC158"/>
    <mergeCell ref="AD157:AD158"/>
    <mergeCell ref="AE157:AE158"/>
    <mergeCell ref="AF157:AF158"/>
    <mergeCell ref="U157:U158"/>
    <mergeCell ref="V157:V158"/>
    <mergeCell ref="W157:W158"/>
    <mergeCell ref="X157:X158"/>
    <mergeCell ref="Y157:Y158"/>
    <mergeCell ref="Z157:Z158"/>
    <mergeCell ref="O157:O158"/>
    <mergeCell ref="P157:P158"/>
    <mergeCell ref="Q157:Q158"/>
    <mergeCell ref="R157:R158"/>
    <mergeCell ref="S157:S158"/>
    <mergeCell ref="T157:T158"/>
    <mergeCell ref="I157:I158"/>
    <mergeCell ref="J157:J158"/>
    <mergeCell ref="K157:K158"/>
    <mergeCell ref="L157:L158"/>
    <mergeCell ref="M157:M158"/>
    <mergeCell ref="N157:N158"/>
    <mergeCell ref="AE155:AE156"/>
    <mergeCell ref="AF155:AF156"/>
    <mergeCell ref="AG155:AG156"/>
    <mergeCell ref="B157:B158"/>
    <mergeCell ref="C157:C158"/>
    <mergeCell ref="D157:D158"/>
    <mergeCell ref="E157:E158"/>
    <mergeCell ref="F157:F158"/>
    <mergeCell ref="G157:G158"/>
    <mergeCell ref="H157:H158"/>
    <mergeCell ref="Y155:Y156"/>
    <mergeCell ref="Z155:Z156"/>
    <mergeCell ref="AA155:AA156"/>
    <mergeCell ref="AB155:AB156"/>
    <mergeCell ref="AC155:AC156"/>
    <mergeCell ref="AD155:AD156"/>
    <mergeCell ref="S155:S156"/>
    <mergeCell ref="T155:T156"/>
    <mergeCell ref="U155:U156"/>
    <mergeCell ref="V155:V156"/>
    <mergeCell ref="W155:W156"/>
    <mergeCell ref="X155:X156"/>
    <mergeCell ref="M155:M156"/>
    <mergeCell ref="N155:N156"/>
    <mergeCell ref="O155:O156"/>
    <mergeCell ref="P155:P156"/>
    <mergeCell ref="Q155:Q156"/>
    <mergeCell ref="R155:R156"/>
    <mergeCell ref="G155:G156"/>
    <mergeCell ref="H155:H156"/>
    <mergeCell ref="I155:I156"/>
    <mergeCell ref="J155:J156"/>
    <mergeCell ref="K155:K156"/>
    <mergeCell ref="L155:L156"/>
    <mergeCell ref="AC153:AC154"/>
    <mergeCell ref="AD153:AD154"/>
    <mergeCell ref="AE153:AE154"/>
    <mergeCell ref="AF153:AF154"/>
    <mergeCell ref="AG153:AG154"/>
    <mergeCell ref="B155:B156"/>
    <mergeCell ref="C155:C156"/>
    <mergeCell ref="D155:D156"/>
    <mergeCell ref="E155:E156"/>
    <mergeCell ref="F155:F156"/>
    <mergeCell ref="W153:W154"/>
    <mergeCell ref="X153:X154"/>
    <mergeCell ref="Y153:Y154"/>
    <mergeCell ref="Z153:Z154"/>
    <mergeCell ref="AA153:AA154"/>
    <mergeCell ref="AB153:AB154"/>
    <mergeCell ref="Q153:Q154"/>
    <mergeCell ref="R153:R154"/>
    <mergeCell ref="S153:S154"/>
    <mergeCell ref="T153:T154"/>
    <mergeCell ref="U153:U154"/>
    <mergeCell ref="V153:V154"/>
    <mergeCell ref="K153:K154"/>
    <mergeCell ref="L153:L154"/>
    <mergeCell ref="M153:M154"/>
    <mergeCell ref="N153:N154"/>
    <mergeCell ref="O153:O154"/>
    <mergeCell ref="P153:P154"/>
    <mergeCell ref="C149:AI149"/>
    <mergeCell ref="B153:B154"/>
    <mergeCell ref="C153:C154"/>
    <mergeCell ref="D153:D154"/>
    <mergeCell ref="E153:E154"/>
    <mergeCell ref="F153:F154"/>
    <mergeCell ref="G153:G154"/>
    <mergeCell ref="H153:H154"/>
    <mergeCell ref="I153:I154"/>
    <mergeCell ref="J153:J154"/>
    <mergeCell ref="AB143:AB144"/>
    <mergeCell ref="AC143:AC144"/>
    <mergeCell ref="AD143:AD144"/>
    <mergeCell ref="AE143:AE144"/>
    <mergeCell ref="AF143:AF144"/>
    <mergeCell ref="AG143:AG144"/>
    <mergeCell ref="V143:V144"/>
    <mergeCell ref="W143:W144"/>
    <mergeCell ref="X143:X144"/>
    <mergeCell ref="Y143:Y144"/>
    <mergeCell ref="Z143:Z144"/>
    <mergeCell ref="AA143:AA144"/>
    <mergeCell ref="P143:P144"/>
    <mergeCell ref="Q143:Q144"/>
    <mergeCell ref="R143:R144"/>
    <mergeCell ref="S143:S144"/>
    <mergeCell ref="T143:T144"/>
    <mergeCell ref="U143:U144"/>
    <mergeCell ref="J143:J144"/>
    <mergeCell ref="K143:K144"/>
    <mergeCell ref="L143:L144"/>
    <mergeCell ref="M143:M144"/>
    <mergeCell ref="N143:N144"/>
    <mergeCell ref="O143:O144"/>
    <mergeCell ref="AF141:AF142"/>
    <mergeCell ref="AG141:AG142"/>
    <mergeCell ref="B143:B144"/>
    <mergeCell ref="C143:C144"/>
    <mergeCell ref="D143:D144"/>
    <mergeCell ref="E143:E144"/>
    <mergeCell ref="F143:F144"/>
    <mergeCell ref="G143:G144"/>
    <mergeCell ref="H143:H144"/>
    <mergeCell ref="I143:I144"/>
    <mergeCell ref="Z141:Z142"/>
    <mergeCell ref="AA141:AA142"/>
    <mergeCell ref="AB141:AB142"/>
    <mergeCell ref="AC141:AC142"/>
    <mergeCell ref="AD141:AD142"/>
    <mergeCell ref="AE141:AE142"/>
    <mergeCell ref="T141:T142"/>
    <mergeCell ref="U141:U142"/>
    <mergeCell ref="V141:V142"/>
    <mergeCell ref="W141:W142"/>
    <mergeCell ref="X141:X142"/>
    <mergeCell ref="Y141:Y142"/>
    <mergeCell ref="N141:N142"/>
    <mergeCell ref="O141:O142"/>
    <mergeCell ref="P141:P142"/>
    <mergeCell ref="Q141:Q142"/>
    <mergeCell ref="R141:R142"/>
    <mergeCell ref="S141:S142"/>
    <mergeCell ref="H141:H142"/>
    <mergeCell ref="I141:I142"/>
    <mergeCell ref="J141:J142"/>
    <mergeCell ref="K141:K142"/>
    <mergeCell ref="L141:L142"/>
    <mergeCell ref="M141:M142"/>
    <mergeCell ref="B141:B142"/>
    <mergeCell ref="C141:C142"/>
    <mergeCell ref="D141:D142"/>
    <mergeCell ref="E141:E142"/>
    <mergeCell ref="F141:F142"/>
    <mergeCell ref="G141:G142"/>
    <mergeCell ref="AB139:AB140"/>
    <mergeCell ref="AC139:AC140"/>
    <mergeCell ref="AD139:AD140"/>
    <mergeCell ref="AE139:AE140"/>
    <mergeCell ref="AF139:AF140"/>
    <mergeCell ref="AG139:AG140"/>
    <mergeCell ref="V139:V140"/>
    <mergeCell ref="W139:W140"/>
    <mergeCell ref="X139:X140"/>
    <mergeCell ref="Y139:Y140"/>
    <mergeCell ref="Z139:Z140"/>
    <mergeCell ref="AA139:AA140"/>
    <mergeCell ref="P139:P140"/>
    <mergeCell ref="Q139:Q140"/>
    <mergeCell ref="R139:R140"/>
    <mergeCell ref="S139:S140"/>
    <mergeCell ref="T139:T140"/>
    <mergeCell ref="U139:U140"/>
    <mergeCell ref="J139:J140"/>
    <mergeCell ref="K139:K140"/>
    <mergeCell ref="L139:L140"/>
    <mergeCell ref="M139:M140"/>
    <mergeCell ref="N139:N140"/>
    <mergeCell ref="O139:O140"/>
    <mergeCell ref="AG129:AG130"/>
    <mergeCell ref="C135:AI135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AA129:AA130"/>
    <mergeCell ref="AB129:AB130"/>
    <mergeCell ref="AC129:AC130"/>
    <mergeCell ref="AD129:AD130"/>
    <mergeCell ref="AE129:AE130"/>
    <mergeCell ref="AF129:AF130"/>
    <mergeCell ref="U129:U130"/>
    <mergeCell ref="V129:V130"/>
    <mergeCell ref="W129:W130"/>
    <mergeCell ref="X129:X130"/>
    <mergeCell ref="Y129:Y130"/>
    <mergeCell ref="Z129:Z130"/>
    <mergeCell ref="O129:O130"/>
    <mergeCell ref="P129:P130"/>
    <mergeCell ref="Q129:Q130"/>
    <mergeCell ref="R129:R130"/>
    <mergeCell ref="S129:S130"/>
    <mergeCell ref="T129:T130"/>
    <mergeCell ref="I129:I130"/>
    <mergeCell ref="J129:J130"/>
    <mergeCell ref="K129:K130"/>
    <mergeCell ref="L129:L130"/>
    <mergeCell ref="M129:M130"/>
    <mergeCell ref="N129:N130"/>
    <mergeCell ref="AE127:AE128"/>
    <mergeCell ref="AF127:AF128"/>
    <mergeCell ref="AG127:AG128"/>
    <mergeCell ref="B129:B130"/>
    <mergeCell ref="C129:C130"/>
    <mergeCell ref="D129:D130"/>
    <mergeCell ref="E129:E130"/>
    <mergeCell ref="F129:F130"/>
    <mergeCell ref="G129:G130"/>
    <mergeCell ref="H129:H130"/>
    <mergeCell ref="Y127:Y128"/>
    <mergeCell ref="Z127:Z128"/>
    <mergeCell ref="AA127:AA128"/>
    <mergeCell ref="AB127:AB128"/>
    <mergeCell ref="AC127:AC128"/>
    <mergeCell ref="AD127:AD128"/>
    <mergeCell ref="S127:S128"/>
    <mergeCell ref="T127:T128"/>
    <mergeCell ref="U127:U128"/>
    <mergeCell ref="V127:V128"/>
    <mergeCell ref="W127:W128"/>
    <mergeCell ref="X127:X128"/>
    <mergeCell ref="M127:M128"/>
    <mergeCell ref="N127:N128"/>
    <mergeCell ref="O127:O128"/>
    <mergeCell ref="P127:P128"/>
    <mergeCell ref="Q127:Q128"/>
    <mergeCell ref="R127:R128"/>
    <mergeCell ref="G127:G128"/>
    <mergeCell ref="H127:H128"/>
    <mergeCell ref="I127:I128"/>
    <mergeCell ref="J127:J128"/>
    <mergeCell ref="K127:K128"/>
    <mergeCell ref="L127:L128"/>
    <mergeCell ref="AC125:AC126"/>
    <mergeCell ref="AD125:AD126"/>
    <mergeCell ref="AE125:AE126"/>
    <mergeCell ref="AF125:AF126"/>
    <mergeCell ref="AG125:AG126"/>
    <mergeCell ref="B127:B128"/>
    <mergeCell ref="C127:C128"/>
    <mergeCell ref="D127:D128"/>
    <mergeCell ref="E127:E128"/>
    <mergeCell ref="F127:F128"/>
    <mergeCell ref="W125:W126"/>
    <mergeCell ref="X125:X126"/>
    <mergeCell ref="Y125:Y126"/>
    <mergeCell ref="Z125:Z126"/>
    <mergeCell ref="AA125:AA126"/>
    <mergeCell ref="AB125:AB126"/>
    <mergeCell ref="Q125:Q126"/>
    <mergeCell ref="R125:R126"/>
    <mergeCell ref="S125:S126"/>
    <mergeCell ref="T125:T126"/>
    <mergeCell ref="U125:U126"/>
    <mergeCell ref="V125:V126"/>
    <mergeCell ref="K125:K126"/>
    <mergeCell ref="L125:L126"/>
    <mergeCell ref="M125:M126"/>
    <mergeCell ref="N125:N126"/>
    <mergeCell ref="O125:O126"/>
    <mergeCell ref="P125:P126"/>
    <mergeCell ref="C121:AI121"/>
    <mergeCell ref="B125:B126"/>
    <mergeCell ref="C125:C126"/>
    <mergeCell ref="D125:D126"/>
    <mergeCell ref="E125:E126"/>
    <mergeCell ref="F125:F126"/>
    <mergeCell ref="G125:G126"/>
    <mergeCell ref="H125:H126"/>
    <mergeCell ref="I125:I126"/>
    <mergeCell ref="J125:J126"/>
    <mergeCell ref="AB115:AB116"/>
    <mergeCell ref="AC115:AC116"/>
    <mergeCell ref="AD115:AD116"/>
    <mergeCell ref="AE115:AE116"/>
    <mergeCell ref="AF115:AF116"/>
    <mergeCell ref="AG115:AG116"/>
    <mergeCell ref="V115:V116"/>
    <mergeCell ref="W115:W116"/>
    <mergeCell ref="X115:X116"/>
    <mergeCell ref="Y115:Y116"/>
    <mergeCell ref="Z115:Z116"/>
    <mergeCell ref="AA115:AA116"/>
    <mergeCell ref="P115:P116"/>
    <mergeCell ref="Q115:Q116"/>
    <mergeCell ref="R115:R116"/>
    <mergeCell ref="S115:S116"/>
    <mergeCell ref="T115:T116"/>
    <mergeCell ref="U115:U116"/>
    <mergeCell ref="J115:J116"/>
    <mergeCell ref="K115:K116"/>
    <mergeCell ref="L115:L116"/>
    <mergeCell ref="M115:M116"/>
    <mergeCell ref="N115:N116"/>
    <mergeCell ref="O115:O116"/>
    <mergeCell ref="AF113:AF114"/>
    <mergeCell ref="AG113:AG114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Z113:Z114"/>
    <mergeCell ref="AA113:AA114"/>
    <mergeCell ref="AB113:AB114"/>
    <mergeCell ref="AC113:AC114"/>
    <mergeCell ref="AD113:AD114"/>
    <mergeCell ref="AE113:AE114"/>
    <mergeCell ref="T113:T114"/>
    <mergeCell ref="U113:U114"/>
    <mergeCell ref="V113:V114"/>
    <mergeCell ref="W113:W114"/>
    <mergeCell ref="X113:X114"/>
    <mergeCell ref="Y113:Y114"/>
    <mergeCell ref="N113:N114"/>
    <mergeCell ref="O113:O114"/>
    <mergeCell ref="P113:P114"/>
    <mergeCell ref="Q113:Q114"/>
    <mergeCell ref="R113:R114"/>
    <mergeCell ref="S113:S114"/>
    <mergeCell ref="H113:H114"/>
    <mergeCell ref="I113:I114"/>
    <mergeCell ref="J113:J114"/>
    <mergeCell ref="K113:K114"/>
    <mergeCell ref="L113:L114"/>
    <mergeCell ref="M113:M114"/>
    <mergeCell ref="B113:B114"/>
    <mergeCell ref="C113:C114"/>
    <mergeCell ref="D113:D114"/>
    <mergeCell ref="E113:E114"/>
    <mergeCell ref="F113:F114"/>
    <mergeCell ref="G113:G114"/>
    <mergeCell ref="AB111:AB112"/>
    <mergeCell ref="AC111:AC112"/>
    <mergeCell ref="AD111:AD112"/>
    <mergeCell ref="AE111:AE112"/>
    <mergeCell ref="AF111:AF112"/>
    <mergeCell ref="AG111:AG112"/>
    <mergeCell ref="V111:V112"/>
    <mergeCell ref="W111:W112"/>
    <mergeCell ref="X111:X112"/>
    <mergeCell ref="Y111:Y112"/>
    <mergeCell ref="Z111:Z112"/>
    <mergeCell ref="AA111:AA112"/>
    <mergeCell ref="P111:P112"/>
    <mergeCell ref="Q111:Q112"/>
    <mergeCell ref="R111:R112"/>
    <mergeCell ref="S111:S112"/>
    <mergeCell ref="T111:T112"/>
    <mergeCell ref="U111:U112"/>
    <mergeCell ref="J111:J112"/>
    <mergeCell ref="K111:K112"/>
    <mergeCell ref="L111:L112"/>
    <mergeCell ref="M111:M112"/>
    <mergeCell ref="N111:N112"/>
    <mergeCell ref="O111:O112"/>
    <mergeCell ref="AG101:AG102"/>
    <mergeCell ref="C107:AI107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AA101:AA102"/>
    <mergeCell ref="AB101:AB102"/>
    <mergeCell ref="AC101:AC102"/>
    <mergeCell ref="AD101:AD102"/>
    <mergeCell ref="AE101:AE102"/>
    <mergeCell ref="AF101:AF102"/>
    <mergeCell ref="U101:U102"/>
    <mergeCell ref="V101:V102"/>
    <mergeCell ref="W101:W102"/>
    <mergeCell ref="X101:X102"/>
    <mergeCell ref="Y101:Y102"/>
    <mergeCell ref="Z101:Z102"/>
    <mergeCell ref="O101:O102"/>
    <mergeCell ref="P101:P102"/>
    <mergeCell ref="Q101:Q102"/>
    <mergeCell ref="R101:R102"/>
    <mergeCell ref="S101:S102"/>
    <mergeCell ref="T101:T102"/>
    <mergeCell ref="I101:I102"/>
    <mergeCell ref="J101:J102"/>
    <mergeCell ref="K101:K102"/>
    <mergeCell ref="L101:L102"/>
    <mergeCell ref="M101:M102"/>
    <mergeCell ref="N101:N102"/>
    <mergeCell ref="AE99:AE100"/>
    <mergeCell ref="AF99:AF100"/>
    <mergeCell ref="AG99:AG100"/>
    <mergeCell ref="B101:B102"/>
    <mergeCell ref="C101:C102"/>
    <mergeCell ref="D101:D102"/>
    <mergeCell ref="E101:E102"/>
    <mergeCell ref="F101:F102"/>
    <mergeCell ref="G101:G102"/>
    <mergeCell ref="H101:H102"/>
    <mergeCell ref="Y99:Y100"/>
    <mergeCell ref="Z99:Z100"/>
    <mergeCell ref="AA99:AA100"/>
    <mergeCell ref="AB99:AB100"/>
    <mergeCell ref="AC99:AC100"/>
    <mergeCell ref="AD99:AD100"/>
    <mergeCell ref="S99:S100"/>
    <mergeCell ref="T99:T100"/>
    <mergeCell ref="U99:U100"/>
    <mergeCell ref="V99:V100"/>
    <mergeCell ref="W99:W100"/>
    <mergeCell ref="X99:X100"/>
    <mergeCell ref="M99:M100"/>
    <mergeCell ref="N99:N100"/>
    <mergeCell ref="O99:O100"/>
    <mergeCell ref="P99:P100"/>
    <mergeCell ref="Q99:Q100"/>
    <mergeCell ref="R99:R100"/>
    <mergeCell ref="G99:G100"/>
    <mergeCell ref="H99:H100"/>
    <mergeCell ref="I99:I100"/>
    <mergeCell ref="J99:J100"/>
    <mergeCell ref="K99:K100"/>
    <mergeCell ref="L99:L100"/>
    <mergeCell ref="AC97:AC98"/>
    <mergeCell ref="AD97:AD98"/>
    <mergeCell ref="AE97:AE98"/>
    <mergeCell ref="AF97:AF98"/>
    <mergeCell ref="AG97:AG98"/>
    <mergeCell ref="B99:B100"/>
    <mergeCell ref="C99:C100"/>
    <mergeCell ref="D99:D100"/>
    <mergeCell ref="E99:E100"/>
    <mergeCell ref="F99:F100"/>
    <mergeCell ref="W97:W98"/>
    <mergeCell ref="X97:X98"/>
    <mergeCell ref="Y97:Y98"/>
    <mergeCell ref="Z97:Z98"/>
    <mergeCell ref="AA97:AA98"/>
    <mergeCell ref="AB97:AB98"/>
    <mergeCell ref="Q97:Q98"/>
    <mergeCell ref="R97:R98"/>
    <mergeCell ref="S97:S98"/>
    <mergeCell ref="T97:T98"/>
    <mergeCell ref="U97:U98"/>
    <mergeCell ref="V97:V98"/>
    <mergeCell ref="K97:K98"/>
    <mergeCell ref="L97:L98"/>
    <mergeCell ref="M97:M98"/>
    <mergeCell ref="N97:N98"/>
    <mergeCell ref="O97:O98"/>
    <mergeCell ref="P97:P98"/>
    <mergeCell ref="C93:AI93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AB87:AB88"/>
    <mergeCell ref="AC87:AC88"/>
    <mergeCell ref="AD87:AD88"/>
    <mergeCell ref="AE87:AE88"/>
    <mergeCell ref="AF87:AF88"/>
    <mergeCell ref="AG87:AG88"/>
    <mergeCell ref="V87:V88"/>
    <mergeCell ref="W87:W88"/>
    <mergeCell ref="X87:X88"/>
    <mergeCell ref="Y87:Y88"/>
    <mergeCell ref="Z87:Z88"/>
    <mergeCell ref="AA87:AA88"/>
    <mergeCell ref="P87:P88"/>
    <mergeCell ref="Q87:Q88"/>
    <mergeCell ref="R87:R88"/>
    <mergeCell ref="S87:S88"/>
    <mergeCell ref="T87:T88"/>
    <mergeCell ref="U87:U88"/>
    <mergeCell ref="J87:J88"/>
    <mergeCell ref="K87:K88"/>
    <mergeCell ref="L87:L88"/>
    <mergeCell ref="M87:M88"/>
    <mergeCell ref="N87:N88"/>
    <mergeCell ref="O87:O88"/>
    <mergeCell ref="AF85:AF86"/>
    <mergeCell ref="AG85:AG86"/>
    <mergeCell ref="B87:B88"/>
    <mergeCell ref="C87:C88"/>
    <mergeCell ref="D87:D88"/>
    <mergeCell ref="E87:E88"/>
    <mergeCell ref="F87:F88"/>
    <mergeCell ref="G87:G88"/>
    <mergeCell ref="H87:H88"/>
    <mergeCell ref="I87:I88"/>
    <mergeCell ref="Z85:Z86"/>
    <mergeCell ref="AA85:AA86"/>
    <mergeCell ref="AB85:AB86"/>
    <mergeCell ref="AC85:AC86"/>
    <mergeCell ref="AD85:AD86"/>
    <mergeCell ref="AE85:AE86"/>
    <mergeCell ref="T85:T86"/>
    <mergeCell ref="U85:U86"/>
    <mergeCell ref="V85:V86"/>
    <mergeCell ref="W85:W86"/>
    <mergeCell ref="X85:X86"/>
    <mergeCell ref="Y85:Y86"/>
    <mergeCell ref="N85:N86"/>
    <mergeCell ref="O85:O86"/>
    <mergeCell ref="P85:P86"/>
    <mergeCell ref="Q85:Q86"/>
    <mergeCell ref="R85:R86"/>
    <mergeCell ref="S85:S86"/>
    <mergeCell ref="H85:H86"/>
    <mergeCell ref="I85:I86"/>
    <mergeCell ref="J85:J86"/>
    <mergeCell ref="K85:K86"/>
    <mergeCell ref="L85:L86"/>
    <mergeCell ref="M85:M86"/>
    <mergeCell ref="B85:B86"/>
    <mergeCell ref="C85:C86"/>
    <mergeCell ref="D85:D86"/>
    <mergeCell ref="E85:E86"/>
    <mergeCell ref="F85:F86"/>
    <mergeCell ref="G85:G86"/>
    <mergeCell ref="AB83:AB84"/>
    <mergeCell ref="AC83:AC84"/>
    <mergeCell ref="AD83:AD84"/>
    <mergeCell ref="AE83:AE84"/>
    <mergeCell ref="AF83:AF84"/>
    <mergeCell ref="AG83:AG84"/>
    <mergeCell ref="V83:V84"/>
    <mergeCell ref="W83:W84"/>
    <mergeCell ref="X83:X84"/>
    <mergeCell ref="Y83:Y84"/>
    <mergeCell ref="Z83:Z84"/>
    <mergeCell ref="AA83:AA84"/>
    <mergeCell ref="P83:P84"/>
    <mergeCell ref="Q83:Q84"/>
    <mergeCell ref="R83:R84"/>
    <mergeCell ref="S83:S84"/>
    <mergeCell ref="T83:T84"/>
    <mergeCell ref="U83:U84"/>
    <mergeCell ref="J83:J84"/>
    <mergeCell ref="K83:K84"/>
    <mergeCell ref="L83:L84"/>
    <mergeCell ref="M83:M84"/>
    <mergeCell ref="N83:N84"/>
    <mergeCell ref="O83:O84"/>
    <mergeCell ref="AG73:AG74"/>
    <mergeCell ref="C79:AI79"/>
    <mergeCell ref="B83:B84"/>
    <mergeCell ref="C83:C84"/>
    <mergeCell ref="D83:D84"/>
    <mergeCell ref="E83:E84"/>
    <mergeCell ref="F83:F84"/>
    <mergeCell ref="G83:G84"/>
    <mergeCell ref="H83:H84"/>
    <mergeCell ref="I83:I84"/>
    <mergeCell ref="AA73:AA74"/>
    <mergeCell ref="AB73:AB74"/>
    <mergeCell ref="AC73:AC74"/>
    <mergeCell ref="AD73:AD74"/>
    <mergeCell ref="AE73:AE74"/>
    <mergeCell ref="AF73:AF74"/>
    <mergeCell ref="U73:U74"/>
    <mergeCell ref="V73:V74"/>
    <mergeCell ref="W73:W74"/>
    <mergeCell ref="X73:X74"/>
    <mergeCell ref="Y73:Y74"/>
    <mergeCell ref="Z73:Z74"/>
    <mergeCell ref="O73:O74"/>
    <mergeCell ref="P73:P74"/>
    <mergeCell ref="Q73:Q74"/>
    <mergeCell ref="R73:R74"/>
    <mergeCell ref="S73:S74"/>
    <mergeCell ref="T73:T74"/>
    <mergeCell ref="I73:I74"/>
    <mergeCell ref="J73:J74"/>
    <mergeCell ref="K73:K74"/>
    <mergeCell ref="L73:L74"/>
    <mergeCell ref="M73:M74"/>
    <mergeCell ref="N73:N74"/>
    <mergeCell ref="AE71:AE72"/>
    <mergeCell ref="AF71:AF72"/>
    <mergeCell ref="AG71:AG72"/>
    <mergeCell ref="B73:B74"/>
    <mergeCell ref="C73:C74"/>
    <mergeCell ref="D73:D74"/>
    <mergeCell ref="E73:E74"/>
    <mergeCell ref="F73:F74"/>
    <mergeCell ref="G73:G74"/>
    <mergeCell ref="H73:H74"/>
    <mergeCell ref="Y71:Y72"/>
    <mergeCell ref="Z71:Z72"/>
    <mergeCell ref="AA71:AA72"/>
    <mergeCell ref="AB71:AB72"/>
    <mergeCell ref="AC71:AC72"/>
    <mergeCell ref="AD71:AD72"/>
    <mergeCell ref="S71:S72"/>
    <mergeCell ref="T71:T72"/>
    <mergeCell ref="U71:U72"/>
    <mergeCell ref="V71:V72"/>
    <mergeCell ref="W71:W72"/>
    <mergeCell ref="X71:X72"/>
    <mergeCell ref="M71:M72"/>
    <mergeCell ref="N71:N72"/>
    <mergeCell ref="O71:O72"/>
    <mergeCell ref="P71:P72"/>
    <mergeCell ref="Q71:Q72"/>
    <mergeCell ref="R71:R72"/>
    <mergeCell ref="G71:G72"/>
    <mergeCell ref="H71:H72"/>
    <mergeCell ref="I71:I72"/>
    <mergeCell ref="J71:J72"/>
    <mergeCell ref="K71:K72"/>
    <mergeCell ref="L71:L72"/>
    <mergeCell ref="AC69:AC70"/>
    <mergeCell ref="AD69:AD70"/>
    <mergeCell ref="AE69:AE70"/>
    <mergeCell ref="AF69:AF70"/>
    <mergeCell ref="AG69:AG70"/>
    <mergeCell ref="B71:B72"/>
    <mergeCell ref="C71:C72"/>
    <mergeCell ref="D71:D72"/>
    <mergeCell ref="E71:E72"/>
    <mergeCell ref="F71:F72"/>
    <mergeCell ref="W69:W70"/>
    <mergeCell ref="X69:X70"/>
    <mergeCell ref="Y69:Y70"/>
    <mergeCell ref="Z69:Z70"/>
    <mergeCell ref="AA69:AA70"/>
    <mergeCell ref="AB69:AB70"/>
    <mergeCell ref="Q69:Q70"/>
    <mergeCell ref="R69:R70"/>
    <mergeCell ref="S69:S70"/>
    <mergeCell ref="T69:T70"/>
    <mergeCell ref="U69:U70"/>
    <mergeCell ref="V69:V70"/>
    <mergeCell ref="K69:K70"/>
    <mergeCell ref="L69:L70"/>
    <mergeCell ref="M69:M70"/>
    <mergeCell ref="N69:N70"/>
    <mergeCell ref="O69:O70"/>
    <mergeCell ref="P69:P70"/>
    <mergeCell ref="C65:AI65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AB59:AB60"/>
    <mergeCell ref="AC59:AC60"/>
    <mergeCell ref="AD59:AD60"/>
    <mergeCell ref="AE59:AE60"/>
    <mergeCell ref="AF59:AF60"/>
    <mergeCell ref="AG59:AG60"/>
    <mergeCell ref="V59:V60"/>
    <mergeCell ref="W59:W60"/>
    <mergeCell ref="X59:X60"/>
    <mergeCell ref="Y59:Y60"/>
    <mergeCell ref="Z59:Z60"/>
    <mergeCell ref="AA59:AA60"/>
    <mergeCell ref="P59:P60"/>
    <mergeCell ref="Q59:Q60"/>
    <mergeCell ref="R59:R60"/>
    <mergeCell ref="S59:S60"/>
    <mergeCell ref="T59:T60"/>
    <mergeCell ref="U59:U60"/>
    <mergeCell ref="J59:J60"/>
    <mergeCell ref="K59:K60"/>
    <mergeCell ref="L59:L60"/>
    <mergeCell ref="M59:M60"/>
    <mergeCell ref="N59:N60"/>
    <mergeCell ref="O59:O60"/>
    <mergeCell ref="AF57:AF58"/>
    <mergeCell ref="AG57:AG58"/>
    <mergeCell ref="B59:B60"/>
    <mergeCell ref="C59:C60"/>
    <mergeCell ref="D59:D60"/>
    <mergeCell ref="E59:E60"/>
    <mergeCell ref="F59:F60"/>
    <mergeCell ref="G59:G60"/>
    <mergeCell ref="H59:H60"/>
    <mergeCell ref="I59:I60"/>
    <mergeCell ref="Z57:Z58"/>
    <mergeCell ref="AA57:AA58"/>
    <mergeCell ref="AB57:AB58"/>
    <mergeCell ref="AC57:AC58"/>
    <mergeCell ref="AD57:AD58"/>
    <mergeCell ref="AE57:AE58"/>
    <mergeCell ref="T57:T58"/>
    <mergeCell ref="U57:U58"/>
    <mergeCell ref="V57:V58"/>
    <mergeCell ref="W57:W58"/>
    <mergeCell ref="X57:X58"/>
    <mergeCell ref="Y57:Y58"/>
    <mergeCell ref="N57:N58"/>
    <mergeCell ref="O57:O58"/>
    <mergeCell ref="P57:P58"/>
    <mergeCell ref="Q57:Q58"/>
    <mergeCell ref="R57:R58"/>
    <mergeCell ref="S57:S58"/>
    <mergeCell ref="H57:H58"/>
    <mergeCell ref="I57:I58"/>
    <mergeCell ref="J57:J58"/>
    <mergeCell ref="K57:K58"/>
    <mergeCell ref="L57:L58"/>
    <mergeCell ref="M57:M58"/>
    <mergeCell ref="B57:B58"/>
    <mergeCell ref="C57:C58"/>
    <mergeCell ref="D57:D58"/>
    <mergeCell ref="E57:E58"/>
    <mergeCell ref="F57:F58"/>
    <mergeCell ref="G57:G58"/>
    <mergeCell ref="AB55:AB56"/>
    <mergeCell ref="AC55:AC56"/>
    <mergeCell ref="AD55:AD56"/>
    <mergeCell ref="AE55:AE56"/>
    <mergeCell ref="AF55:AF56"/>
    <mergeCell ref="AG55:AG56"/>
    <mergeCell ref="V55:V56"/>
    <mergeCell ref="W55:W56"/>
    <mergeCell ref="X55:X56"/>
    <mergeCell ref="Y55:Y56"/>
    <mergeCell ref="Z55:Z56"/>
    <mergeCell ref="AA55:AA56"/>
    <mergeCell ref="P55:P56"/>
    <mergeCell ref="Q55:Q56"/>
    <mergeCell ref="R55:R56"/>
    <mergeCell ref="S55:S56"/>
    <mergeCell ref="T55:T56"/>
    <mergeCell ref="U55:U56"/>
    <mergeCell ref="J55:J56"/>
    <mergeCell ref="K55:K56"/>
    <mergeCell ref="L55:L56"/>
    <mergeCell ref="M55:M56"/>
    <mergeCell ref="N55:N56"/>
    <mergeCell ref="O55:O56"/>
    <mergeCell ref="AG45:AG46"/>
    <mergeCell ref="C51:AI51"/>
    <mergeCell ref="B55:B56"/>
    <mergeCell ref="C55:C56"/>
    <mergeCell ref="D55:D56"/>
    <mergeCell ref="E55:E56"/>
    <mergeCell ref="F55:F56"/>
    <mergeCell ref="G55:G56"/>
    <mergeCell ref="H55:H56"/>
    <mergeCell ref="I55:I56"/>
    <mergeCell ref="AA45:AA46"/>
    <mergeCell ref="AB45:AB46"/>
    <mergeCell ref="AC45:AC46"/>
    <mergeCell ref="AD45:AD46"/>
    <mergeCell ref="AE45:AE46"/>
    <mergeCell ref="AF45:AF46"/>
    <mergeCell ref="U45:U46"/>
    <mergeCell ref="V45:V46"/>
    <mergeCell ref="W45:W46"/>
    <mergeCell ref="X45:X46"/>
    <mergeCell ref="Y45:Y46"/>
    <mergeCell ref="Z45:Z46"/>
    <mergeCell ref="O45:O46"/>
    <mergeCell ref="P45:P46"/>
    <mergeCell ref="Q45:Q46"/>
    <mergeCell ref="R45:R46"/>
    <mergeCell ref="S45:S46"/>
    <mergeCell ref="T45:T46"/>
    <mergeCell ref="I45:I46"/>
    <mergeCell ref="J45:J46"/>
    <mergeCell ref="K45:K46"/>
    <mergeCell ref="L45:L46"/>
    <mergeCell ref="M45:M46"/>
    <mergeCell ref="N45:N46"/>
    <mergeCell ref="AE43:AE44"/>
    <mergeCell ref="AF43:AF44"/>
    <mergeCell ref="AG43:AG44"/>
    <mergeCell ref="B45:B46"/>
    <mergeCell ref="C45:C46"/>
    <mergeCell ref="D45:D46"/>
    <mergeCell ref="E45:E46"/>
    <mergeCell ref="F45:F46"/>
    <mergeCell ref="G45:G46"/>
    <mergeCell ref="H45:H46"/>
    <mergeCell ref="Y43:Y44"/>
    <mergeCell ref="Z43:Z44"/>
    <mergeCell ref="AA43:AA44"/>
    <mergeCell ref="AB43:AB44"/>
    <mergeCell ref="AC43:AC44"/>
    <mergeCell ref="AD43:AD44"/>
    <mergeCell ref="S43:S44"/>
    <mergeCell ref="T43:T44"/>
    <mergeCell ref="U43:U44"/>
    <mergeCell ref="V43:V44"/>
    <mergeCell ref="W43:W44"/>
    <mergeCell ref="X43:X44"/>
    <mergeCell ref="M43:M44"/>
    <mergeCell ref="N43:N44"/>
    <mergeCell ref="O43:O44"/>
    <mergeCell ref="P43:P44"/>
    <mergeCell ref="Q43:Q44"/>
    <mergeCell ref="R43:R44"/>
    <mergeCell ref="G43:G44"/>
    <mergeCell ref="H43:H44"/>
    <mergeCell ref="I43:I44"/>
    <mergeCell ref="J43:J44"/>
    <mergeCell ref="K43:K44"/>
    <mergeCell ref="L43:L44"/>
    <mergeCell ref="AC41:AC42"/>
    <mergeCell ref="AD41:AD42"/>
    <mergeCell ref="AE41:AE42"/>
    <mergeCell ref="AF41:AF42"/>
    <mergeCell ref="AG41:AG42"/>
    <mergeCell ref="B43:B44"/>
    <mergeCell ref="C43:C44"/>
    <mergeCell ref="D43:D44"/>
    <mergeCell ref="E43:E44"/>
    <mergeCell ref="F43:F44"/>
    <mergeCell ref="W41:W42"/>
    <mergeCell ref="X41:X42"/>
    <mergeCell ref="Y41:Y42"/>
    <mergeCell ref="Z41:Z42"/>
    <mergeCell ref="AA41:AA42"/>
    <mergeCell ref="AB41:AB42"/>
    <mergeCell ref="Q41:Q42"/>
    <mergeCell ref="R41:R42"/>
    <mergeCell ref="S41:S42"/>
    <mergeCell ref="T41:T42"/>
    <mergeCell ref="U41:U42"/>
    <mergeCell ref="V41:V42"/>
    <mergeCell ref="K41:K42"/>
    <mergeCell ref="L41:L42"/>
    <mergeCell ref="M41:M42"/>
    <mergeCell ref="N41:N42"/>
    <mergeCell ref="O41:O42"/>
    <mergeCell ref="P41:P42"/>
    <mergeCell ref="C37:AI37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AB31:AB32"/>
    <mergeCell ref="AC31:AC32"/>
    <mergeCell ref="AD31:AD32"/>
    <mergeCell ref="AE31:AE32"/>
    <mergeCell ref="AF31:AF32"/>
    <mergeCell ref="AG31:AG32"/>
    <mergeCell ref="V31:V32"/>
    <mergeCell ref="W31:W32"/>
    <mergeCell ref="X31:X32"/>
    <mergeCell ref="Y31:Y32"/>
    <mergeCell ref="Z31:Z32"/>
    <mergeCell ref="AA31:AA32"/>
    <mergeCell ref="P31:P32"/>
    <mergeCell ref="Q31:Q32"/>
    <mergeCell ref="R31:R32"/>
    <mergeCell ref="S31:S32"/>
    <mergeCell ref="T31:T32"/>
    <mergeCell ref="U31:U32"/>
    <mergeCell ref="J31:J32"/>
    <mergeCell ref="K31:K32"/>
    <mergeCell ref="L31:L32"/>
    <mergeCell ref="M31:M32"/>
    <mergeCell ref="N31:N32"/>
    <mergeCell ref="O31:O32"/>
    <mergeCell ref="AF29:AF30"/>
    <mergeCell ref="AG29:AG30"/>
    <mergeCell ref="B31:B32"/>
    <mergeCell ref="C31:C32"/>
    <mergeCell ref="D31:D32"/>
    <mergeCell ref="E31:E32"/>
    <mergeCell ref="F31:F32"/>
    <mergeCell ref="G31:G32"/>
    <mergeCell ref="H31:H32"/>
    <mergeCell ref="I31:I32"/>
    <mergeCell ref="Z29:Z30"/>
    <mergeCell ref="AA29:AA30"/>
    <mergeCell ref="AB29:AB30"/>
    <mergeCell ref="AC29:AC30"/>
    <mergeCell ref="AD29:AD30"/>
    <mergeCell ref="AE29:AE30"/>
    <mergeCell ref="T29:T30"/>
    <mergeCell ref="U29:U30"/>
    <mergeCell ref="V29:V30"/>
    <mergeCell ref="W29:W30"/>
    <mergeCell ref="X29:X30"/>
    <mergeCell ref="Y29:Y30"/>
    <mergeCell ref="N29:N30"/>
    <mergeCell ref="O29:O30"/>
    <mergeCell ref="P29:P30"/>
    <mergeCell ref="Q29:Q30"/>
    <mergeCell ref="R29:R30"/>
    <mergeCell ref="S29:S30"/>
    <mergeCell ref="H29:H30"/>
    <mergeCell ref="I29:I30"/>
    <mergeCell ref="AC27:AC28"/>
    <mergeCell ref="AD27:AD28"/>
    <mergeCell ref="AE27:AE28"/>
    <mergeCell ref="AF27:AF28"/>
    <mergeCell ref="AG27:AG28"/>
    <mergeCell ref="V27:V28"/>
    <mergeCell ref="W27:W28"/>
    <mergeCell ref="X27:X28"/>
    <mergeCell ref="Y27:Y28"/>
    <mergeCell ref="Z27:Z28"/>
    <mergeCell ref="AA27:AA28"/>
    <mergeCell ref="P27:P28"/>
    <mergeCell ref="Q27:Q28"/>
    <mergeCell ref="R27:R28"/>
    <mergeCell ref="S27:S28"/>
    <mergeCell ref="T27:T28"/>
    <mergeCell ref="U27:U28"/>
    <mergeCell ref="Q17:Q18"/>
    <mergeCell ref="R17:R18"/>
    <mergeCell ref="S17:S18"/>
    <mergeCell ref="T17:T18"/>
    <mergeCell ref="I17:I18"/>
    <mergeCell ref="J17:J18"/>
    <mergeCell ref="J29:J30"/>
    <mergeCell ref="K29:K30"/>
    <mergeCell ref="L29:L30"/>
    <mergeCell ref="M29:M30"/>
    <mergeCell ref="B29:B30"/>
    <mergeCell ref="C29:C30"/>
    <mergeCell ref="D29:D30"/>
    <mergeCell ref="E29:E30"/>
    <mergeCell ref="F29:F30"/>
    <mergeCell ref="G29:G30"/>
    <mergeCell ref="AB27:AB28"/>
    <mergeCell ref="J27:J28"/>
    <mergeCell ref="K27:K28"/>
    <mergeCell ref="L27:L28"/>
    <mergeCell ref="M27:M28"/>
    <mergeCell ref="M15:M16"/>
    <mergeCell ref="N15:N16"/>
    <mergeCell ref="O15:O16"/>
    <mergeCell ref="P15:P16"/>
    <mergeCell ref="Q15:Q16"/>
    <mergeCell ref="R15:R16"/>
    <mergeCell ref="N27:N28"/>
    <mergeCell ref="O27:O28"/>
    <mergeCell ref="AG17:AG18"/>
    <mergeCell ref="C23:AI23"/>
    <mergeCell ref="B27:B28"/>
    <mergeCell ref="C27:C28"/>
    <mergeCell ref="D27:D28"/>
    <mergeCell ref="E27:E28"/>
    <mergeCell ref="F27:F28"/>
    <mergeCell ref="G27:G28"/>
    <mergeCell ref="H27:H28"/>
    <mergeCell ref="I27:I28"/>
    <mergeCell ref="AA17:AA18"/>
    <mergeCell ref="AB17:AB18"/>
    <mergeCell ref="AC17:AC18"/>
    <mergeCell ref="AD17:AD18"/>
    <mergeCell ref="AE17:AE18"/>
    <mergeCell ref="AF17:AF18"/>
    <mergeCell ref="U17:U18"/>
    <mergeCell ref="V17:V18"/>
    <mergeCell ref="W17:W18"/>
    <mergeCell ref="X17:X18"/>
    <mergeCell ref="Y17:Y18"/>
    <mergeCell ref="Z17:Z18"/>
    <mergeCell ref="O17:O18"/>
    <mergeCell ref="P17:P18"/>
    <mergeCell ref="U13:U14"/>
    <mergeCell ref="V13:V14"/>
    <mergeCell ref="K13:K14"/>
    <mergeCell ref="L13:L14"/>
    <mergeCell ref="M13:M14"/>
    <mergeCell ref="N13:N14"/>
    <mergeCell ref="K17:K18"/>
    <mergeCell ref="L17:L18"/>
    <mergeCell ref="M17:M18"/>
    <mergeCell ref="N17:N18"/>
    <mergeCell ref="AE15:AE16"/>
    <mergeCell ref="AF15:AF16"/>
    <mergeCell ref="AG15:AG16"/>
    <mergeCell ref="B17:B18"/>
    <mergeCell ref="C17:C18"/>
    <mergeCell ref="D17:D18"/>
    <mergeCell ref="E17:E18"/>
    <mergeCell ref="F17:F18"/>
    <mergeCell ref="G17:G18"/>
    <mergeCell ref="H17:H18"/>
    <mergeCell ref="Y15:Y16"/>
    <mergeCell ref="Z15:Z16"/>
    <mergeCell ref="AA15:AA16"/>
    <mergeCell ref="AB15:AB16"/>
    <mergeCell ref="AC15:AC16"/>
    <mergeCell ref="AD15:AD16"/>
    <mergeCell ref="S15:S16"/>
    <mergeCell ref="T15:T16"/>
    <mergeCell ref="U15:U16"/>
    <mergeCell ref="V15:V16"/>
    <mergeCell ref="W15:W16"/>
    <mergeCell ref="X15:X16"/>
    <mergeCell ref="B5:E5"/>
    <mergeCell ref="G5:J5"/>
    <mergeCell ref="S5:T5"/>
    <mergeCell ref="U5:V5"/>
    <mergeCell ref="W5:X5"/>
    <mergeCell ref="Y5:Z5"/>
    <mergeCell ref="G15:G16"/>
    <mergeCell ref="H15:H16"/>
    <mergeCell ref="I15:I16"/>
    <mergeCell ref="J15:J16"/>
    <mergeCell ref="K15:K16"/>
    <mergeCell ref="L15:L16"/>
    <mergeCell ref="AC13:AC14"/>
    <mergeCell ref="AD13:AD14"/>
    <mergeCell ref="AE13:AE14"/>
    <mergeCell ref="AF13:AF14"/>
    <mergeCell ref="AG13:AG14"/>
    <mergeCell ref="B15:B16"/>
    <mergeCell ref="C15:C16"/>
    <mergeCell ref="D15:D16"/>
    <mergeCell ref="E15:E16"/>
    <mergeCell ref="F15:F16"/>
    <mergeCell ref="W13:W14"/>
    <mergeCell ref="X13:X14"/>
    <mergeCell ref="Y13:Y14"/>
    <mergeCell ref="Z13:Z14"/>
    <mergeCell ref="AA13:AA14"/>
    <mergeCell ref="AB13:AB14"/>
    <mergeCell ref="Q13:Q14"/>
    <mergeCell ref="R13:R14"/>
    <mergeCell ref="S13:S14"/>
    <mergeCell ref="T13:T14"/>
    <mergeCell ref="U3:V3"/>
    <mergeCell ref="W3:X3"/>
    <mergeCell ref="Y3:Z3"/>
    <mergeCell ref="AB3:AF4"/>
    <mergeCell ref="AG3:AH4"/>
    <mergeCell ref="B4:E4"/>
    <mergeCell ref="S4:T4"/>
    <mergeCell ref="U4:V4"/>
    <mergeCell ref="W4:X4"/>
    <mergeCell ref="Y4:Z4"/>
    <mergeCell ref="O13:O14"/>
    <mergeCell ref="P13:P14"/>
    <mergeCell ref="C9:AI9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AB5:AF6"/>
    <mergeCell ref="AG5:AH6"/>
    <mergeCell ref="B6:E6"/>
    <mergeCell ref="G6:J6"/>
    <mergeCell ref="L6:N6"/>
    <mergeCell ref="P6:R6"/>
    <mergeCell ref="S6:T6"/>
    <mergeCell ref="U6:V6"/>
    <mergeCell ref="W6:X6"/>
    <mergeCell ref="Y6:Z6"/>
  </mergeCells>
  <phoneticPr fontId="2"/>
  <conditionalFormatting sqref="AI17">
    <cfRule type="cellIs" dxfId="565" priority="585" operator="lessThan">
      <formula>0.285</formula>
    </cfRule>
  </conditionalFormatting>
  <conditionalFormatting sqref="C11:AG12">
    <cfRule type="expression" dxfId="564" priority="586">
      <formula>WEEKDAY(C$11)=7</formula>
    </cfRule>
    <cfRule type="expression" dxfId="563" priority="587">
      <formula>WEEKDAY(C$11)=1</formula>
    </cfRule>
  </conditionalFormatting>
  <conditionalFormatting sqref="C25:AG26">
    <cfRule type="expression" dxfId="562" priority="583">
      <formula>WEEKDAY(C$25)=7</formula>
    </cfRule>
    <cfRule type="expression" dxfId="561" priority="584">
      <formula>WEEKDAY(C$25)=1</formula>
    </cfRule>
  </conditionalFormatting>
  <conditionalFormatting sqref="C39:AG40">
    <cfRule type="expression" dxfId="560" priority="581">
      <formula>WEEKDAY(C$39)=7</formula>
    </cfRule>
    <cfRule type="expression" dxfId="559" priority="582">
      <formula>WEEKDAY(C$39)=1</formula>
    </cfRule>
  </conditionalFormatting>
  <conditionalFormatting sqref="C53:AG54">
    <cfRule type="expression" dxfId="558" priority="579">
      <formula>WEEKDAY(C$53)=7</formula>
    </cfRule>
    <cfRule type="expression" dxfId="557" priority="580">
      <formula>WEEKDAY(C$53)=1</formula>
    </cfRule>
  </conditionalFormatting>
  <conditionalFormatting sqref="C67:AG68">
    <cfRule type="expression" dxfId="556" priority="577">
      <formula>WEEKDAY(C$67)=7</formula>
    </cfRule>
    <cfRule type="expression" dxfId="555" priority="578">
      <formula>WEEKDAY(C$67)=1</formula>
    </cfRule>
  </conditionalFormatting>
  <conditionalFormatting sqref="C81:AG82">
    <cfRule type="expression" dxfId="554" priority="575">
      <formula>WEEKDAY(C$81)=7</formula>
    </cfRule>
    <cfRule type="expression" dxfId="553" priority="576">
      <formula>WEEKDAY(C$81)=1</formula>
    </cfRule>
  </conditionalFormatting>
  <conditionalFormatting sqref="C95:AG96">
    <cfRule type="expression" dxfId="552" priority="573">
      <formula>WEEKDAY(C$95)=7</formula>
    </cfRule>
    <cfRule type="expression" dxfId="551" priority="574">
      <formula>WEEKDAY(C$95)=1</formula>
    </cfRule>
  </conditionalFormatting>
  <conditionalFormatting sqref="C109:AG110">
    <cfRule type="expression" dxfId="550" priority="571">
      <formula>WEEKDAY(C$109)=7</formula>
    </cfRule>
    <cfRule type="expression" dxfId="549" priority="572">
      <formula>WEEKDAY(C$109)=1</formula>
    </cfRule>
  </conditionalFormatting>
  <conditionalFormatting sqref="C123:AG124">
    <cfRule type="expression" dxfId="548" priority="569">
      <formula>WEEKDAY(C$123)=7</formula>
    </cfRule>
    <cfRule type="expression" dxfId="547" priority="570">
      <formula>WEEKDAY(C$123)=1</formula>
    </cfRule>
  </conditionalFormatting>
  <conditionalFormatting sqref="C137:AG138">
    <cfRule type="expression" dxfId="546" priority="567">
      <formula>WEEKDAY(C$137)=7</formula>
    </cfRule>
    <cfRule type="expression" dxfId="545" priority="568">
      <formula>WEEKDAY(C$137)=1</formula>
    </cfRule>
  </conditionalFormatting>
  <conditionalFormatting sqref="C151:AG152">
    <cfRule type="expression" dxfId="544" priority="565">
      <formula>WEEKDAY(C$151)=7</formula>
    </cfRule>
    <cfRule type="expression" dxfId="543" priority="566">
      <formula>WEEKDAY(C$151)=1</formula>
    </cfRule>
  </conditionalFormatting>
  <conditionalFormatting sqref="C165:AG166">
    <cfRule type="expression" dxfId="542" priority="563">
      <formula>WEEKDAY(C$165)=7</formula>
    </cfRule>
    <cfRule type="expression" dxfId="541" priority="564">
      <formula>WEEKDAY(C$165)=1</formula>
    </cfRule>
  </conditionalFormatting>
  <conditionalFormatting sqref="C179:AG180">
    <cfRule type="expression" dxfId="540" priority="561">
      <formula>WEEKDAY(C$179)=7</formula>
    </cfRule>
    <cfRule type="expression" dxfId="539" priority="562">
      <formula>WEEKDAY(C$179)=1</formula>
    </cfRule>
  </conditionalFormatting>
  <conditionalFormatting sqref="C193:AG194">
    <cfRule type="expression" dxfId="538" priority="559">
      <formula>WEEKDAY(C$193)=7</formula>
    </cfRule>
    <cfRule type="expression" dxfId="537" priority="560">
      <formula>WEEKDAY(C$193)=1</formula>
    </cfRule>
  </conditionalFormatting>
  <conditionalFormatting sqref="C207:AG208">
    <cfRule type="expression" dxfId="536" priority="557">
      <formula>WEEKDAY(C$207)=7</formula>
    </cfRule>
    <cfRule type="expression" dxfId="535" priority="558">
      <formula>WEEKDAY(C$207)=1</formula>
    </cfRule>
  </conditionalFormatting>
  <conditionalFormatting sqref="C221:AG222">
    <cfRule type="expression" dxfId="534" priority="555">
      <formula>WEEKDAY(C$221)=7</formula>
    </cfRule>
    <cfRule type="expression" dxfId="533" priority="556">
      <formula>WEEKDAY(C$221)=1</formula>
    </cfRule>
  </conditionalFormatting>
  <conditionalFormatting sqref="C235:AG236">
    <cfRule type="expression" dxfId="532" priority="553">
      <formula>WEEKDAY(C$235)=7</formula>
    </cfRule>
    <cfRule type="expression" dxfId="531" priority="554">
      <formula>WEEKDAY(C$235)=1</formula>
    </cfRule>
  </conditionalFormatting>
  <conditionalFormatting sqref="C249:AG250">
    <cfRule type="expression" dxfId="530" priority="551">
      <formula>WEEKDAY(C$249)=7</formula>
    </cfRule>
    <cfRule type="expression" dxfId="529" priority="552">
      <formula>WEEKDAY(C$249)=1</formula>
    </cfRule>
  </conditionalFormatting>
  <conditionalFormatting sqref="C263:AG264">
    <cfRule type="expression" dxfId="528" priority="549">
      <formula>WEEKDAY(C$263)=7</formula>
    </cfRule>
    <cfRule type="expression" dxfId="527" priority="550">
      <formula>WEEKDAY(C$263)=1</formula>
    </cfRule>
  </conditionalFormatting>
  <conditionalFormatting sqref="C277:AG278">
    <cfRule type="expression" dxfId="526" priority="547">
      <formula>WEEKDAY(C$277)=7</formula>
    </cfRule>
    <cfRule type="expression" dxfId="525" priority="548">
      <formula>WEEKDAY(C$277)=1</formula>
    </cfRule>
  </conditionalFormatting>
  <conditionalFormatting sqref="C291:AG292">
    <cfRule type="expression" dxfId="524" priority="545">
      <formula>WEEKDAY(C$291)=7</formula>
    </cfRule>
    <cfRule type="expression" dxfId="523" priority="546">
      <formula>WEEKDAY(C$291)=1</formula>
    </cfRule>
  </conditionalFormatting>
  <conditionalFormatting sqref="AG3:AH6">
    <cfRule type="expression" dxfId="522" priority="544">
      <formula>$AG$5="未達成"</formula>
    </cfRule>
  </conditionalFormatting>
  <conditionalFormatting sqref="C39:AG39">
    <cfRule type="expression" dxfId="521" priority="543">
      <formula>OR(C39=0,C39=C39-DAY(C39)-WEEKDAY(C39-DAY(C39)-5,3)+7*4)</formula>
    </cfRule>
  </conditionalFormatting>
  <conditionalFormatting sqref="C25:AG25">
    <cfRule type="expression" dxfId="520" priority="542">
      <formula>OR(C25=0,C25=C25-DAY(C25)-WEEKDAY(C25-DAY(C25)-5,3)+7*4)</formula>
    </cfRule>
  </conditionalFormatting>
  <conditionalFormatting sqref="C15:E18 H15:L18 O15:S18 V15:Z18 AC15:AG18">
    <cfRule type="cellIs" dxfId="519" priority="540" operator="equal">
      <formula>"雨"</formula>
    </cfRule>
    <cfRule type="cellIs" dxfId="518" priority="541" operator="equal">
      <formula>"休"</formula>
    </cfRule>
  </conditionalFormatting>
  <conditionalFormatting sqref="C13:AG14">
    <cfRule type="cellIs" priority="539" operator="equal">
      <formula>"中止,夏休,冬休"</formula>
    </cfRule>
  </conditionalFormatting>
  <conditionalFormatting sqref="C11:AG11">
    <cfRule type="expression" dxfId="517" priority="538">
      <formula>OR(C11=0,C11=C11-DAY(C11)-WEEKDAY(C11-DAY(C11)-5,3)+7*4)</formula>
    </cfRule>
  </conditionalFormatting>
  <conditionalFormatting sqref="C29:D32 U29:U32 G29:G32 AG29:AG32">
    <cfRule type="cellIs" dxfId="516" priority="536" operator="equal">
      <formula>"雨"</formula>
    </cfRule>
    <cfRule type="cellIs" dxfId="515" priority="537" operator="equal">
      <formula>"休"</formula>
    </cfRule>
  </conditionalFormatting>
  <conditionalFormatting sqref="C27:AG28">
    <cfRule type="cellIs" priority="535" operator="equal">
      <formula>"中止,夏休,冬休"</formula>
    </cfRule>
  </conditionalFormatting>
  <conditionalFormatting sqref="AI31">
    <cfRule type="cellIs" dxfId="514" priority="534" operator="lessThan">
      <formula>0.285</formula>
    </cfRule>
  </conditionalFormatting>
  <conditionalFormatting sqref="C43:D46 N43:N46 U43:U46 AB43:AB46 AG43:AG46 G43:G46">
    <cfRule type="cellIs" dxfId="513" priority="532" operator="equal">
      <formula>"雨"</formula>
    </cfRule>
    <cfRule type="cellIs" dxfId="512" priority="533" operator="equal">
      <formula>"休"</formula>
    </cfRule>
  </conditionalFormatting>
  <conditionalFormatting sqref="C41:AG42">
    <cfRule type="cellIs" priority="531" operator="equal">
      <formula>"中止,夏休,冬休"</formula>
    </cfRule>
  </conditionalFormatting>
  <conditionalFormatting sqref="C57:D60 K57:K60 R57:R60 AF57:AG60 Y57:Y60 G57:G60 N57:N60 U57:U60 AB57:AB60">
    <cfRule type="cellIs" dxfId="511" priority="529" operator="equal">
      <formula>"雨"</formula>
    </cfRule>
    <cfRule type="cellIs" dxfId="510" priority="530" operator="equal">
      <formula>"休"</formula>
    </cfRule>
  </conditionalFormatting>
  <conditionalFormatting sqref="C55:AG56">
    <cfRule type="cellIs" priority="528" operator="equal">
      <formula>"中止,夏休,冬休"</formula>
    </cfRule>
  </conditionalFormatting>
  <conditionalFormatting sqref="C53:AG53">
    <cfRule type="expression" dxfId="509" priority="527">
      <formula>OR(C53=0,C53=C53-DAY(C53)-WEEKDAY(C53-DAY(C53)-5,3)+7*4)</formula>
    </cfRule>
  </conditionalFormatting>
  <conditionalFormatting sqref="C71:D74 Y71:Y74 AF71:AG74 R71:R74 K71:K74">
    <cfRule type="cellIs" dxfId="508" priority="525" operator="equal">
      <formula>"雨"</formula>
    </cfRule>
    <cfRule type="cellIs" dxfId="507" priority="526" operator="equal">
      <formula>"休"</formula>
    </cfRule>
  </conditionalFormatting>
  <conditionalFormatting sqref="C69:AG70">
    <cfRule type="cellIs" priority="524" operator="equal">
      <formula>"中止,夏休,冬休"</formula>
    </cfRule>
  </conditionalFormatting>
  <conditionalFormatting sqref="C67:AG67">
    <cfRule type="expression" dxfId="506" priority="523">
      <formula>OR(C67=0,C67=C67-DAY(C67)-WEEKDAY(C67-DAY(C67)-5,3)+7*4)</formula>
    </cfRule>
  </conditionalFormatting>
  <conditionalFormatting sqref="C85:C88 M85:M88 T85:T88 AA85:AA88 AF85:AG88 F85:F88">
    <cfRule type="cellIs" dxfId="505" priority="521" operator="equal">
      <formula>"雨"</formula>
    </cfRule>
    <cfRule type="cellIs" dxfId="504" priority="522" operator="equal">
      <formula>"休"</formula>
    </cfRule>
  </conditionalFormatting>
  <conditionalFormatting sqref="C83:AG84">
    <cfRule type="cellIs" priority="520" operator="equal">
      <formula>"中止,夏休,冬休"</formula>
    </cfRule>
  </conditionalFormatting>
  <conditionalFormatting sqref="C81:AG81">
    <cfRule type="expression" dxfId="503" priority="519">
      <formula>OR(C81=0,C81=C81-DAY(C81)-WEEKDAY(C81-DAY(C81)-5,3)+7*4)</formula>
    </cfRule>
  </conditionalFormatting>
  <conditionalFormatting sqref="C99:C102 AF99:AG102 F99:F102 M99:M102 T99:T102 AA99:AA102">
    <cfRule type="cellIs" dxfId="502" priority="517" operator="equal">
      <formula>"雨"</formula>
    </cfRule>
    <cfRule type="cellIs" dxfId="501" priority="518" operator="equal">
      <formula>"休"</formula>
    </cfRule>
  </conditionalFormatting>
  <conditionalFormatting sqref="C97:AG98">
    <cfRule type="cellIs" priority="516" operator="equal">
      <formula>"中止,夏休,冬休"</formula>
    </cfRule>
  </conditionalFormatting>
  <conditionalFormatting sqref="C95:AG95">
    <cfRule type="expression" dxfId="500" priority="515">
      <formula>OR(C95=0,C95=C95-DAY(C95)-WEEKDAY(C95-DAY(C95)-5,3)+7*4)</formula>
    </cfRule>
  </conditionalFormatting>
  <conditionalFormatting sqref="C113:C116 H113:H116 O113:O116 V113:V116 AC113:AC116 AG113:AG116">
    <cfRule type="cellIs" dxfId="499" priority="513" operator="equal">
      <formula>"雨"</formula>
    </cfRule>
    <cfRule type="cellIs" dxfId="498" priority="514" operator="equal">
      <formula>"休"</formula>
    </cfRule>
  </conditionalFormatting>
  <conditionalFormatting sqref="C111:AG112">
    <cfRule type="cellIs" priority="512" operator="equal">
      <formula>"中止,夏休,冬休"</formula>
    </cfRule>
  </conditionalFormatting>
  <conditionalFormatting sqref="C109:AG109">
    <cfRule type="expression" dxfId="497" priority="511">
      <formula>OR(C109=0,C109=C109-DAY(C109)-WEEKDAY(C109-DAY(C109)-5,3)+7*4)</formula>
    </cfRule>
  </conditionalFormatting>
  <conditionalFormatting sqref="D127:E130 L127:L130 S127:S130 Z127:Z130 AF127:AG130 H127:H130 O127:O130 V127:V130 AC127:AC130">
    <cfRule type="cellIs" dxfId="496" priority="509" operator="equal">
      <formula>"雨"</formula>
    </cfRule>
    <cfRule type="cellIs" dxfId="495" priority="510" operator="equal">
      <formula>"休"</formula>
    </cfRule>
  </conditionalFormatting>
  <conditionalFormatting sqref="C125:AG126">
    <cfRule type="cellIs" priority="508" operator="equal">
      <formula>"中止,夏休,冬休"</formula>
    </cfRule>
  </conditionalFormatting>
  <conditionalFormatting sqref="C123:AG123">
    <cfRule type="expression" dxfId="494" priority="507">
      <formula>OR(C123=0,C123=C123-DAY(C123)-WEEKDAY(C123-DAY(C123)-5,3)+7*4)</formula>
    </cfRule>
  </conditionalFormatting>
  <conditionalFormatting sqref="C141:E144 O141:S144 V141:Z144 AC141:AG144 H141:L144">
    <cfRule type="cellIs" dxfId="493" priority="505" operator="equal">
      <formula>"雨"</formula>
    </cfRule>
    <cfRule type="cellIs" dxfId="492" priority="506" operator="equal">
      <formula>"休"</formula>
    </cfRule>
  </conditionalFormatting>
  <conditionalFormatting sqref="C139:AG140">
    <cfRule type="cellIs" priority="504" operator="equal">
      <formula>"中止,夏休,冬休"</formula>
    </cfRule>
  </conditionalFormatting>
  <conditionalFormatting sqref="C137:AG137">
    <cfRule type="expression" dxfId="491" priority="503">
      <formula>OR(C137=0,C137=C137-DAY(C137)-WEEKDAY(C137-DAY(C137)-5,3)+7*4)</formula>
    </cfRule>
  </conditionalFormatting>
  <conditionalFormatting sqref="E155:I158 S155:W158 L155:P158 Z155:AG158">
    <cfRule type="cellIs" dxfId="490" priority="501" operator="equal">
      <formula>"雨"</formula>
    </cfRule>
    <cfRule type="cellIs" dxfId="489" priority="502" operator="equal">
      <formula>"休"</formula>
    </cfRule>
  </conditionalFormatting>
  <conditionalFormatting sqref="C153:AG154">
    <cfRule type="cellIs" priority="500" operator="equal">
      <formula>"中止,夏休,冬休"</formula>
    </cfRule>
  </conditionalFormatting>
  <conditionalFormatting sqref="C151:AG151">
    <cfRule type="expression" dxfId="488" priority="499">
      <formula>OR(C151=0,C151=C151-DAY(C151)-WEEKDAY(C151-DAY(C151)-5,3)+7*4)</formula>
    </cfRule>
  </conditionalFormatting>
  <conditionalFormatting sqref="AI18">
    <cfRule type="expression" dxfId="487" priority="498">
      <formula>AI18="NG"</formula>
    </cfRule>
  </conditionalFormatting>
  <conditionalFormatting sqref="C169:AG172">
    <cfRule type="cellIs" dxfId="486" priority="496" operator="equal">
      <formula>"雨"</formula>
    </cfRule>
    <cfRule type="cellIs" dxfId="485" priority="497" operator="equal">
      <formula>"休"</formula>
    </cfRule>
  </conditionalFormatting>
  <conditionalFormatting sqref="C167:AG168">
    <cfRule type="cellIs" priority="495" operator="equal">
      <formula>"中止,夏休,冬休"</formula>
    </cfRule>
  </conditionalFormatting>
  <conditionalFormatting sqref="C165:AG165">
    <cfRule type="expression" dxfId="484" priority="494">
      <formula>OR(C165=0,C165=C165-DAY(C165)-WEEKDAY(C165-DAY(C165)-5,3)+7*4)</formula>
    </cfRule>
  </conditionalFormatting>
  <conditionalFormatting sqref="C183:AG186">
    <cfRule type="cellIs" dxfId="483" priority="492" operator="equal">
      <formula>"雨"</formula>
    </cfRule>
    <cfRule type="cellIs" dxfId="482" priority="493" operator="equal">
      <formula>"休"</formula>
    </cfRule>
  </conditionalFormatting>
  <conditionalFormatting sqref="C181:AG182">
    <cfRule type="cellIs" priority="491" operator="equal">
      <formula>"中止,夏休,冬休"</formula>
    </cfRule>
  </conditionalFormatting>
  <conditionalFormatting sqref="C179:AG179">
    <cfRule type="expression" dxfId="481" priority="490">
      <formula>OR(C179=0,C179=C179-DAY(C179)-WEEKDAY(C179-DAY(C179)-5,3)+7*4)</formula>
    </cfRule>
  </conditionalFormatting>
  <conditionalFormatting sqref="C197:AG200">
    <cfRule type="cellIs" dxfId="480" priority="488" operator="equal">
      <formula>"雨"</formula>
    </cfRule>
    <cfRule type="cellIs" dxfId="479" priority="489" operator="equal">
      <formula>"休"</formula>
    </cfRule>
  </conditionalFormatting>
  <conditionalFormatting sqref="C195:AG196">
    <cfRule type="cellIs" priority="487" operator="equal">
      <formula>"中止,夏休,冬休"</formula>
    </cfRule>
  </conditionalFormatting>
  <conditionalFormatting sqref="C193:AG193">
    <cfRule type="expression" dxfId="478" priority="486">
      <formula>OR(C193=0,C193=C193-DAY(C193)-WEEKDAY(C193-DAY(C193)-5,3)+7*4)</formula>
    </cfRule>
  </conditionalFormatting>
  <conditionalFormatting sqref="C211:AG214">
    <cfRule type="cellIs" dxfId="477" priority="484" operator="equal">
      <formula>"雨"</formula>
    </cfRule>
    <cfRule type="cellIs" dxfId="476" priority="485" operator="equal">
      <formula>"休"</formula>
    </cfRule>
  </conditionalFormatting>
  <conditionalFormatting sqref="C209:AG210">
    <cfRule type="cellIs" priority="483" operator="equal">
      <formula>"中止,夏休,冬休"</formula>
    </cfRule>
  </conditionalFormatting>
  <conditionalFormatting sqref="C207:AG207">
    <cfRule type="expression" dxfId="475" priority="482">
      <formula>OR(C207=0,C207=C207-DAY(C207)-WEEKDAY(C207-DAY(C207)-5,3)+7*4)</formula>
    </cfRule>
  </conditionalFormatting>
  <conditionalFormatting sqref="C225:AG228">
    <cfRule type="cellIs" dxfId="474" priority="480" operator="equal">
      <formula>"雨"</formula>
    </cfRule>
    <cfRule type="cellIs" dxfId="473" priority="481" operator="equal">
      <formula>"休"</formula>
    </cfRule>
  </conditionalFormatting>
  <conditionalFormatting sqref="C223:AG224">
    <cfRule type="cellIs" priority="479" operator="equal">
      <formula>"中止,夏休,冬休"</formula>
    </cfRule>
  </conditionalFormatting>
  <conditionalFormatting sqref="C221:AG221">
    <cfRule type="expression" dxfId="472" priority="478">
      <formula>OR(C221=0,C221=C221-DAY(C221)-WEEKDAY(C221-DAY(C221)-5,3)+7*4)</formula>
    </cfRule>
  </conditionalFormatting>
  <conditionalFormatting sqref="C239:AG242">
    <cfRule type="cellIs" dxfId="471" priority="476" operator="equal">
      <formula>"雨"</formula>
    </cfRule>
    <cfRule type="cellIs" dxfId="470" priority="477" operator="equal">
      <formula>"休"</formula>
    </cfRule>
  </conditionalFormatting>
  <conditionalFormatting sqref="C237:AG238">
    <cfRule type="cellIs" priority="475" operator="equal">
      <formula>"中止,夏休,冬休"</formula>
    </cfRule>
  </conditionalFormatting>
  <conditionalFormatting sqref="C235:AG235">
    <cfRule type="expression" dxfId="469" priority="474">
      <formula>OR(C235=0,C235=C235-DAY(C235)-WEEKDAY(C235-DAY(C235)-5,3)+7*4)</formula>
    </cfRule>
  </conditionalFormatting>
  <conditionalFormatting sqref="C253:AG256">
    <cfRule type="cellIs" dxfId="468" priority="472" operator="equal">
      <formula>"雨"</formula>
    </cfRule>
    <cfRule type="cellIs" dxfId="467" priority="473" operator="equal">
      <formula>"休"</formula>
    </cfRule>
  </conditionalFormatting>
  <conditionalFormatting sqref="C251:AG252">
    <cfRule type="cellIs" priority="471" operator="equal">
      <formula>"中止,夏休,冬休"</formula>
    </cfRule>
  </conditionalFormatting>
  <conditionalFormatting sqref="C249:AG249">
    <cfRule type="expression" dxfId="466" priority="470">
      <formula>OR(C249=0,C249=C249-DAY(C249)-WEEKDAY(C249-DAY(C249)-5,3)+7*4)</formula>
    </cfRule>
  </conditionalFormatting>
  <conditionalFormatting sqref="C267:AG270">
    <cfRule type="cellIs" dxfId="465" priority="468" operator="equal">
      <formula>"雨"</formula>
    </cfRule>
    <cfRule type="cellIs" dxfId="464" priority="469" operator="equal">
      <formula>"休"</formula>
    </cfRule>
  </conditionalFormatting>
  <conditionalFormatting sqref="C265:AG266">
    <cfRule type="cellIs" priority="467" operator="equal">
      <formula>"中止,夏休,冬休"</formula>
    </cfRule>
  </conditionalFormatting>
  <conditionalFormatting sqref="C263:AG263">
    <cfRule type="expression" dxfId="463" priority="466">
      <formula>OR(C263=0,C263=C263-DAY(C263)-WEEKDAY(C263-DAY(C263)-5,3)+7*4)</formula>
    </cfRule>
  </conditionalFormatting>
  <conditionalFormatting sqref="C281:AG284">
    <cfRule type="cellIs" dxfId="462" priority="464" operator="equal">
      <formula>"雨"</formula>
    </cfRule>
    <cfRule type="cellIs" dxfId="461" priority="465" operator="equal">
      <formula>"休"</formula>
    </cfRule>
  </conditionalFormatting>
  <conditionalFormatting sqref="C279:AG280">
    <cfRule type="cellIs" priority="463" operator="equal">
      <formula>"中止,夏休,冬休"</formula>
    </cfRule>
  </conditionalFormatting>
  <conditionalFormatting sqref="C277:AG277">
    <cfRule type="expression" dxfId="460" priority="462">
      <formula>OR(C277=0,C277=C277-DAY(C277)-WEEKDAY(C277-DAY(C277)-5,3)+7*4)</formula>
    </cfRule>
  </conditionalFormatting>
  <conditionalFormatting sqref="C295:AG298">
    <cfRule type="cellIs" dxfId="459" priority="460" operator="equal">
      <formula>"雨"</formula>
    </cfRule>
    <cfRule type="cellIs" dxfId="458" priority="461" operator="equal">
      <formula>"休"</formula>
    </cfRule>
  </conditionalFormatting>
  <conditionalFormatting sqref="C293:AG294">
    <cfRule type="cellIs" priority="459" operator="equal">
      <formula>"中止,夏休,冬休"</formula>
    </cfRule>
  </conditionalFormatting>
  <conditionalFormatting sqref="C291:AG291">
    <cfRule type="expression" dxfId="457" priority="458">
      <formula>OR(C291=0,C291=C291-DAY(C291)-WEEKDAY(C291-DAY(C291)-5,3)+7*4)</formula>
    </cfRule>
  </conditionalFormatting>
  <conditionalFormatting sqref="T127:T130">
    <cfRule type="cellIs" dxfId="456" priority="223" operator="equal">
      <formula>"雨"</formula>
    </cfRule>
    <cfRule type="cellIs" dxfId="455" priority="224" operator="equal">
      <formula>"休"</formula>
    </cfRule>
  </conditionalFormatting>
  <conditionalFormatting sqref="AF113:AF116">
    <cfRule type="cellIs" dxfId="454" priority="456" operator="equal">
      <formula>"雨"</formula>
    </cfRule>
    <cfRule type="cellIs" dxfId="453" priority="457" operator="equal">
      <formula>"休"</formula>
    </cfRule>
  </conditionalFormatting>
  <conditionalFormatting sqref="C127:C130">
    <cfRule type="cellIs" dxfId="452" priority="454" operator="equal">
      <formula>"雨"</formula>
    </cfRule>
    <cfRule type="cellIs" dxfId="451" priority="455" operator="equal">
      <formula>"休"</formula>
    </cfRule>
  </conditionalFormatting>
  <conditionalFormatting sqref="Q155:R158">
    <cfRule type="cellIs" dxfId="450" priority="452" operator="equal">
      <formula>"雨"</formula>
    </cfRule>
    <cfRule type="cellIs" dxfId="449" priority="453" operator="equal">
      <formula>"休"</formula>
    </cfRule>
  </conditionalFormatting>
  <conditionalFormatting sqref="J155:K158">
    <cfRule type="cellIs" dxfId="448" priority="450" operator="equal">
      <formula>"雨"</formula>
    </cfRule>
    <cfRule type="cellIs" dxfId="447" priority="451" operator="equal">
      <formula>"休"</formula>
    </cfRule>
  </conditionalFormatting>
  <conditionalFormatting sqref="C155:D158">
    <cfRule type="cellIs" dxfId="446" priority="448" operator="equal">
      <formula>"雨"</formula>
    </cfRule>
    <cfRule type="cellIs" dxfId="445" priority="449" operator="equal">
      <formula>"休"</formula>
    </cfRule>
  </conditionalFormatting>
  <conditionalFormatting sqref="X155:Y158">
    <cfRule type="cellIs" dxfId="444" priority="446" operator="equal">
      <formula>"雨"</formula>
    </cfRule>
    <cfRule type="cellIs" dxfId="443" priority="447" operator="equal">
      <formula>"休"</formula>
    </cfRule>
  </conditionalFormatting>
  <conditionalFormatting sqref="AI45">
    <cfRule type="cellIs" dxfId="442" priority="445" operator="lessThan">
      <formula>0.285</formula>
    </cfRule>
  </conditionalFormatting>
  <conditionalFormatting sqref="AI59">
    <cfRule type="cellIs" dxfId="441" priority="444" operator="lessThan">
      <formula>0.285</formula>
    </cfRule>
  </conditionalFormatting>
  <conditionalFormatting sqref="AI73">
    <cfRule type="cellIs" dxfId="440" priority="443" operator="lessThan">
      <formula>0.285</formula>
    </cfRule>
  </conditionalFormatting>
  <conditionalFormatting sqref="AI87">
    <cfRule type="cellIs" dxfId="439" priority="442" operator="lessThan">
      <formula>0.285</formula>
    </cfRule>
  </conditionalFormatting>
  <conditionalFormatting sqref="AI101">
    <cfRule type="cellIs" dxfId="438" priority="441" operator="lessThan">
      <formula>0.285</formula>
    </cfRule>
  </conditionalFormatting>
  <conditionalFormatting sqref="AI115">
    <cfRule type="cellIs" dxfId="437" priority="440" operator="lessThan">
      <formula>0.285</formula>
    </cfRule>
  </conditionalFormatting>
  <conditionalFormatting sqref="AI129">
    <cfRule type="cellIs" dxfId="436" priority="439" operator="lessThan">
      <formula>0.285</formula>
    </cfRule>
  </conditionalFormatting>
  <conditionalFormatting sqref="AI143">
    <cfRule type="cellIs" dxfId="435" priority="438" operator="lessThan">
      <formula>0.285</formula>
    </cfRule>
  </conditionalFormatting>
  <conditionalFormatting sqref="AI157">
    <cfRule type="cellIs" dxfId="434" priority="437" operator="lessThan">
      <formula>0.285</formula>
    </cfRule>
  </conditionalFormatting>
  <conditionalFormatting sqref="AI171">
    <cfRule type="cellIs" dxfId="433" priority="436" operator="lessThan">
      <formula>0.285</formula>
    </cfRule>
  </conditionalFormatting>
  <conditionalFormatting sqref="AI185">
    <cfRule type="cellIs" dxfId="432" priority="435" operator="lessThan">
      <formula>0.285</formula>
    </cfRule>
  </conditionalFormatting>
  <conditionalFormatting sqref="AI199">
    <cfRule type="cellIs" dxfId="431" priority="434" operator="lessThan">
      <formula>0.285</formula>
    </cfRule>
  </conditionalFormatting>
  <conditionalFormatting sqref="AI213">
    <cfRule type="cellIs" dxfId="430" priority="433" operator="lessThan">
      <formula>0.285</formula>
    </cfRule>
  </conditionalFormatting>
  <conditionalFormatting sqref="AI227">
    <cfRule type="cellIs" dxfId="429" priority="432" operator="lessThan">
      <formula>0.285</formula>
    </cfRule>
  </conditionalFormatting>
  <conditionalFormatting sqref="AI241">
    <cfRule type="cellIs" dxfId="428" priority="431" operator="lessThan">
      <formula>0.285</formula>
    </cfRule>
  </conditionalFormatting>
  <conditionalFormatting sqref="AI255">
    <cfRule type="cellIs" dxfId="427" priority="430" operator="lessThan">
      <formula>0.285</formula>
    </cfRule>
  </conditionalFormatting>
  <conditionalFormatting sqref="AI269">
    <cfRule type="cellIs" dxfId="426" priority="429" operator="lessThan">
      <formula>0.285</formula>
    </cfRule>
  </conditionalFormatting>
  <conditionalFormatting sqref="AI283">
    <cfRule type="cellIs" dxfId="425" priority="428" operator="lessThan">
      <formula>0.285</formula>
    </cfRule>
  </conditionalFormatting>
  <conditionalFormatting sqref="AI297">
    <cfRule type="cellIs" dxfId="424" priority="427" operator="lessThan">
      <formula>0.285</formula>
    </cfRule>
  </conditionalFormatting>
  <conditionalFormatting sqref="E31:F32">
    <cfRule type="cellIs" dxfId="423" priority="425" operator="equal">
      <formula>"雨"</formula>
    </cfRule>
    <cfRule type="cellIs" dxfId="422" priority="426" operator="equal">
      <formula>"休"</formula>
    </cfRule>
  </conditionalFormatting>
  <conditionalFormatting sqref="F15:F18">
    <cfRule type="cellIs" dxfId="421" priority="29" operator="equal">
      <formula>"雨"</formula>
    </cfRule>
    <cfRule type="cellIs" dxfId="420" priority="30" operator="equal">
      <formula>"休"</formula>
    </cfRule>
  </conditionalFormatting>
  <conditionalFormatting sqref="M15:M18">
    <cfRule type="cellIs" dxfId="419" priority="33" operator="equal">
      <formula>"雨"</formula>
    </cfRule>
    <cfRule type="cellIs" dxfId="418" priority="34" operator="equal">
      <formula>"休"</formula>
    </cfRule>
  </conditionalFormatting>
  <conditionalFormatting sqref="J29:J32">
    <cfRule type="cellIs" dxfId="417" priority="37" operator="equal">
      <formula>"雨"</formula>
    </cfRule>
    <cfRule type="cellIs" dxfId="416" priority="38" operator="equal">
      <formula>"休"</formula>
    </cfRule>
  </conditionalFormatting>
  <conditionalFormatting sqref="Q29:Q32">
    <cfRule type="cellIs" dxfId="415" priority="41" operator="equal">
      <formula>"雨"</formula>
    </cfRule>
    <cfRule type="cellIs" dxfId="414" priority="42" operator="equal">
      <formula>"休"</formula>
    </cfRule>
  </conditionalFormatting>
  <conditionalFormatting sqref="X29:X32">
    <cfRule type="cellIs" dxfId="413" priority="45" operator="equal">
      <formula>"雨"</formula>
    </cfRule>
    <cfRule type="cellIs" dxfId="412" priority="46" operator="equal">
      <formula>"休"</formula>
    </cfRule>
  </conditionalFormatting>
  <conditionalFormatting sqref="AE29:AE32">
    <cfRule type="cellIs" dxfId="411" priority="49" operator="equal">
      <formula>"雨"</formula>
    </cfRule>
    <cfRule type="cellIs" dxfId="410" priority="50" operator="equal">
      <formula>"休"</formula>
    </cfRule>
  </conditionalFormatting>
  <conditionalFormatting sqref="H43:H46">
    <cfRule type="cellIs" dxfId="409" priority="53" operator="equal">
      <formula>"雨"</formula>
    </cfRule>
    <cfRule type="cellIs" dxfId="408" priority="54" operator="equal">
      <formula>"休"</formula>
    </cfRule>
  </conditionalFormatting>
  <conditionalFormatting sqref="E29:F30">
    <cfRule type="cellIs" dxfId="407" priority="423" operator="equal">
      <formula>"雨"</formula>
    </cfRule>
    <cfRule type="cellIs" dxfId="406" priority="424" operator="equal">
      <formula>"休"</formula>
    </cfRule>
  </conditionalFormatting>
  <conditionalFormatting sqref="N29:N32">
    <cfRule type="cellIs" dxfId="405" priority="421" operator="equal">
      <formula>"雨"</formula>
    </cfRule>
    <cfRule type="cellIs" dxfId="404" priority="422" operator="equal">
      <formula>"休"</formula>
    </cfRule>
  </conditionalFormatting>
  <conditionalFormatting sqref="L31:M32">
    <cfRule type="cellIs" dxfId="403" priority="419" operator="equal">
      <formula>"雨"</formula>
    </cfRule>
    <cfRule type="cellIs" dxfId="402" priority="420" operator="equal">
      <formula>"休"</formula>
    </cfRule>
  </conditionalFormatting>
  <conditionalFormatting sqref="L29:M30">
    <cfRule type="cellIs" dxfId="401" priority="417" operator="equal">
      <formula>"雨"</formula>
    </cfRule>
    <cfRule type="cellIs" dxfId="400" priority="418" operator="equal">
      <formula>"休"</formula>
    </cfRule>
  </conditionalFormatting>
  <conditionalFormatting sqref="T29:T32">
    <cfRule type="cellIs" dxfId="399" priority="415" operator="equal">
      <formula>"雨"</formula>
    </cfRule>
    <cfRule type="cellIs" dxfId="398" priority="416" operator="equal">
      <formula>"休"</formula>
    </cfRule>
  </conditionalFormatting>
  <conditionalFormatting sqref="S31:S32">
    <cfRule type="cellIs" dxfId="397" priority="413" operator="equal">
      <formula>"雨"</formula>
    </cfRule>
    <cfRule type="cellIs" dxfId="396" priority="414" operator="equal">
      <formula>"休"</formula>
    </cfRule>
  </conditionalFormatting>
  <conditionalFormatting sqref="S29:S30">
    <cfRule type="cellIs" dxfId="395" priority="411" operator="equal">
      <formula>"雨"</formula>
    </cfRule>
    <cfRule type="cellIs" dxfId="394" priority="412" operator="equal">
      <formula>"休"</formula>
    </cfRule>
  </conditionalFormatting>
  <conditionalFormatting sqref="AB29:AB32">
    <cfRule type="cellIs" dxfId="393" priority="409" operator="equal">
      <formula>"雨"</formula>
    </cfRule>
    <cfRule type="cellIs" dxfId="392" priority="410" operator="equal">
      <formula>"休"</formula>
    </cfRule>
  </conditionalFormatting>
  <conditionalFormatting sqref="Z31:AA32">
    <cfRule type="cellIs" dxfId="391" priority="407" operator="equal">
      <formula>"雨"</formula>
    </cfRule>
    <cfRule type="cellIs" dxfId="390" priority="408" operator="equal">
      <formula>"休"</formula>
    </cfRule>
  </conditionalFormatting>
  <conditionalFormatting sqref="Z29:AA30">
    <cfRule type="cellIs" dxfId="389" priority="405" operator="equal">
      <formula>"雨"</formula>
    </cfRule>
    <cfRule type="cellIs" dxfId="388" priority="406" operator="equal">
      <formula>"休"</formula>
    </cfRule>
  </conditionalFormatting>
  <conditionalFormatting sqref="K43:K46">
    <cfRule type="cellIs" dxfId="387" priority="403" operator="equal">
      <formula>"雨"</formula>
    </cfRule>
    <cfRule type="cellIs" dxfId="386" priority="404" operator="equal">
      <formula>"休"</formula>
    </cfRule>
  </conditionalFormatting>
  <conditionalFormatting sqref="J45:J46">
    <cfRule type="cellIs" dxfId="385" priority="401" operator="equal">
      <formula>"雨"</formula>
    </cfRule>
    <cfRule type="cellIs" dxfId="384" priority="402" operator="equal">
      <formula>"休"</formula>
    </cfRule>
  </conditionalFormatting>
  <conditionalFormatting sqref="J43:J44">
    <cfRule type="cellIs" dxfId="383" priority="399" operator="equal">
      <formula>"雨"</formula>
    </cfRule>
    <cfRule type="cellIs" dxfId="382" priority="400" operator="equal">
      <formula>"休"</formula>
    </cfRule>
  </conditionalFormatting>
  <conditionalFormatting sqref="R43:R46">
    <cfRule type="cellIs" dxfId="381" priority="397" operator="equal">
      <formula>"雨"</formula>
    </cfRule>
    <cfRule type="cellIs" dxfId="380" priority="398" operator="equal">
      <formula>"休"</formula>
    </cfRule>
  </conditionalFormatting>
  <conditionalFormatting sqref="Q45:Q46">
    <cfRule type="cellIs" dxfId="379" priority="395" operator="equal">
      <formula>"雨"</formula>
    </cfRule>
    <cfRule type="cellIs" dxfId="378" priority="396" operator="equal">
      <formula>"休"</formula>
    </cfRule>
  </conditionalFormatting>
  <conditionalFormatting sqref="Q43:Q44">
    <cfRule type="cellIs" dxfId="377" priority="393" operator="equal">
      <formula>"雨"</formula>
    </cfRule>
    <cfRule type="cellIs" dxfId="376" priority="394" operator="equal">
      <formula>"休"</formula>
    </cfRule>
  </conditionalFormatting>
  <conditionalFormatting sqref="Y43:Y46">
    <cfRule type="cellIs" dxfId="375" priority="391" operator="equal">
      <formula>"雨"</formula>
    </cfRule>
    <cfRule type="cellIs" dxfId="374" priority="392" operator="equal">
      <formula>"休"</formula>
    </cfRule>
  </conditionalFormatting>
  <conditionalFormatting sqref="X45:X46">
    <cfRule type="cellIs" dxfId="373" priority="389" operator="equal">
      <formula>"雨"</formula>
    </cfRule>
    <cfRule type="cellIs" dxfId="372" priority="390" operator="equal">
      <formula>"休"</formula>
    </cfRule>
  </conditionalFormatting>
  <conditionalFormatting sqref="X43:X44">
    <cfRule type="cellIs" dxfId="371" priority="387" operator="equal">
      <formula>"雨"</formula>
    </cfRule>
    <cfRule type="cellIs" dxfId="370" priority="388" operator="equal">
      <formula>"休"</formula>
    </cfRule>
  </conditionalFormatting>
  <conditionalFormatting sqref="AF43:AF46">
    <cfRule type="cellIs" dxfId="369" priority="385" operator="equal">
      <formula>"雨"</formula>
    </cfRule>
    <cfRule type="cellIs" dxfId="368" priority="386" operator="equal">
      <formula>"休"</formula>
    </cfRule>
  </conditionalFormatting>
  <conditionalFormatting sqref="AE45:AE46">
    <cfRule type="cellIs" dxfId="367" priority="383" operator="equal">
      <formula>"雨"</formula>
    </cfRule>
    <cfRule type="cellIs" dxfId="366" priority="384" operator="equal">
      <formula>"休"</formula>
    </cfRule>
  </conditionalFormatting>
  <conditionalFormatting sqref="AE43:AE44">
    <cfRule type="cellIs" dxfId="365" priority="381" operator="equal">
      <formula>"雨"</formula>
    </cfRule>
    <cfRule type="cellIs" dxfId="364" priority="382" operator="equal">
      <formula>"休"</formula>
    </cfRule>
  </conditionalFormatting>
  <conditionalFormatting sqref="H59:H60">
    <cfRule type="cellIs" dxfId="363" priority="379" operator="equal">
      <formula>"雨"</formula>
    </cfRule>
    <cfRule type="cellIs" dxfId="362" priority="380" operator="equal">
      <formula>"休"</formula>
    </cfRule>
  </conditionalFormatting>
  <conditionalFormatting sqref="H57:H58">
    <cfRule type="cellIs" dxfId="361" priority="377" operator="equal">
      <formula>"雨"</formula>
    </cfRule>
    <cfRule type="cellIs" dxfId="360" priority="378" operator="equal">
      <formula>"休"</formula>
    </cfRule>
  </conditionalFormatting>
  <conditionalFormatting sqref="O59:O60">
    <cfRule type="cellIs" dxfId="359" priority="375" operator="equal">
      <formula>"雨"</formula>
    </cfRule>
    <cfRule type="cellIs" dxfId="358" priority="376" operator="equal">
      <formula>"休"</formula>
    </cfRule>
  </conditionalFormatting>
  <conditionalFormatting sqref="O57:O58">
    <cfRule type="cellIs" dxfId="357" priority="373" operator="equal">
      <formula>"雨"</formula>
    </cfRule>
    <cfRule type="cellIs" dxfId="356" priority="374" operator="equal">
      <formula>"休"</formula>
    </cfRule>
  </conditionalFormatting>
  <conditionalFormatting sqref="AC59:AC60">
    <cfRule type="cellIs" dxfId="355" priority="371" operator="equal">
      <formula>"雨"</formula>
    </cfRule>
    <cfRule type="cellIs" dxfId="354" priority="372" operator="equal">
      <formula>"休"</formula>
    </cfRule>
  </conditionalFormatting>
  <conditionalFormatting sqref="AC57:AC58">
    <cfRule type="cellIs" dxfId="353" priority="369" operator="equal">
      <formula>"雨"</formula>
    </cfRule>
    <cfRule type="cellIs" dxfId="352" priority="370" operator="equal">
      <formula>"休"</formula>
    </cfRule>
  </conditionalFormatting>
  <conditionalFormatting sqref="V59:V60">
    <cfRule type="cellIs" dxfId="351" priority="367" operator="equal">
      <formula>"雨"</formula>
    </cfRule>
    <cfRule type="cellIs" dxfId="350" priority="368" operator="equal">
      <formula>"休"</formula>
    </cfRule>
  </conditionalFormatting>
  <conditionalFormatting sqref="V57:V58">
    <cfRule type="cellIs" dxfId="349" priority="365" operator="equal">
      <formula>"雨"</formula>
    </cfRule>
    <cfRule type="cellIs" dxfId="348" priority="366" operator="equal">
      <formula>"休"</formula>
    </cfRule>
  </conditionalFormatting>
  <conditionalFormatting sqref="F71:F74">
    <cfRule type="cellIs" dxfId="347" priority="363" operator="equal">
      <formula>"雨"</formula>
    </cfRule>
    <cfRule type="cellIs" dxfId="346" priority="364" operator="equal">
      <formula>"休"</formula>
    </cfRule>
  </conditionalFormatting>
  <conditionalFormatting sqref="E73:E74">
    <cfRule type="cellIs" dxfId="345" priority="361" operator="equal">
      <formula>"雨"</formula>
    </cfRule>
    <cfRule type="cellIs" dxfId="344" priority="362" operator="equal">
      <formula>"休"</formula>
    </cfRule>
  </conditionalFormatting>
  <conditionalFormatting sqref="E71:E72">
    <cfRule type="cellIs" dxfId="343" priority="359" operator="equal">
      <formula>"雨"</formula>
    </cfRule>
    <cfRule type="cellIs" dxfId="342" priority="360" operator="equal">
      <formula>"休"</formula>
    </cfRule>
  </conditionalFormatting>
  <conditionalFormatting sqref="T71:T74">
    <cfRule type="cellIs" dxfId="341" priority="357" operator="equal">
      <formula>"雨"</formula>
    </cfRule>
    <cfRule type="cellIs" dxfId="340" priority="358" operator="equal">
      <formula>"休"</formula>
    </cfRule>
  </conditionalFormatting>
  <conditionalFormatting sqref="S73:S74">
    <cfRule type="cellIs" dxfId="339" priority="355" operator="equal">
      <formula>"雨"</formula>
    </cfRule>
    <cfRule type="cellIs" dxfId="338" priority="356" operator="equal">
      <formula>"休"</formula>
    </cfRule>
  </conditionalFormatting>
  <conditionalFormatting sqref="S71:S72">
    <cfRule type="cellIs" dxfId="337" priority="353" operator="equal">
      <formula>"雨"</formula>
    </cfRule>
    <cfRule type="cellIs" dxfId="336" priority="354" operator="equal">
      <formula>"休"</formula>
    </cfRule>
  </conditionalFormatting>
  <conditionalFormatting sqref="M71:M74">
    <cfRule type="cellIs" dxfId="335" priority="351" operator="equal">
      <formula>"雨"</formula>
    </cfRule>
    <cfRule type="cellIs" dxfId="334" priority="352" operator="equal">
      <formula>"休"</formula>
    </cfRule>
  </conditionalFormatting>
  <conditionalFormatting sqref="L73:L74">
    <cfRule type="cellIs" dxfId="333" priority="349" operator="equal">
      <formula>"雨"</formula>
    </cfRule>
    <cfRule type="cellIs" dxfId="332" priority="350" operator="equal">
      <formula>"休"</formula>
    </cfRule>
  </conditionalFormatting>
  <conditionalFormatting sqref="L71:L72">
    <cfRule type="cellIs" dxfId="331" priority="347" operator="equal">
      <formula>"雨"</formula>
    </cfRule>
    <cfRule type="cellIs" dxfId="330" priority="348" operator="equal">
      <formula>"休"</formula>
    </cfRule>
  </conditionalFormatting>
  <conditionalFormatting sqref="AA71:AA74">
    <cfRule type="cellIs" dxfId="329" priority="345" operator="equal">
      <formula>"雨"</formula>
    </cfRule>
    <cfRule type="cellIs" dxfId="328" priority="346" operator="equal">
      <formula>"休"</formula>
    </cfRule>
  </conditionalFormatting>
  <conditionalFormatting sqref="Z73:Z74">
    <cfRule type="cellIs" dxfId="327" priority="343" operator="equal">
      <formula>"雨"</formula>
    </cfRule>
    <cfRule type="cellIs" dxfId="326" priority="344" operator="equal">
      <formula>"休"</formula>
    </cfRule>
  </conditionalFormatting>
  <conditionalFormatting sqref="Z71:Z72">
    <cfRule type="cellIs" dxfId="325" priority="341" operator="equal">
      <formula>"雨"</formula>
    </cfRule>
    <cfRule type="cellIs" dxfId="324" priority="342" operator="equal">
      <formula>"休"</formula>
    </cfRule>
  </conditionalFormatting>
  <conditionalFormatting sqref="J85:J88">
    <cfRule type="cellIs" dxfId="323" priority="339" operator="equal">
      <formula>"雨"</formula>
    </cfRule>
    <cfRule type="cellIs" dxfId="322" priority="340" operator="equal">
      <formula>"休"</formula>
    </cfRule>
  </conditionalFormatting>
  <conditionalFormatting sqref="I87:I88">
    <cfRule type="cellIs" dxfId="321" priority="337" operator="equal">
      <formula>"雨"</formula>
    </cfRule>
    <cfRule type="cellIs" dxfId="320" priority="338" operator="equal">
      <formula>"休"</formula>
    </cfRule>
  </conditionalFormatting>
  <conditionalFormatting sqref="I85:I86">
    <cfRule type="cellIs" dxfId="319" priority="335" operator="equal">
      <formula>"雨"</formula>
    </cfRule>
    <cfRule type="cellIs" dxfId="318" priority="336" operator="equal">
      <formula>"休"</formula>
    </cfRule>
  </conditionalFormatting>
  <conditionalFormatting sqref="Q85:Q88">
    <cfRule type="cellIs" dxfId="317" priority="333" operator="equal">
      <formula>"雨"</formula>
    </cfRule>
    <cfRule type="cellIs" dxfId="316" priority="334" operator="equal">
      <formula>"休"</formula>
    </cfRule>
  </conditionalFormatting>
  <conditionalFormatting sqref="P87:P88">
    <cfRule type="cellIs" dxfId="315" priority="331" operator="equal">
      <formula>"雨"</formula>
    </cfRule>
    <cfRule type="cellIs" dxfId="314" priority="332" operator="equal">
      <formula>"休"</formula>
    </cfRule>
  </conditionalFormatting>
  <conditionalFormatting sqref="P85:P86">
    <cfRule type="cellIs" dxfId="313" priority="329" operator="equal">
      <formula>"雨"</formula>
    </cfRule>
    <cfRule type="cellIs" dxfId="312" priority="330" operator="equal">
      <formula>"休"</formula>
    </cfRule>
  </conditionalFormatting>
  <conditionalFormatting sqref="X85:X88">
    <cfRule type="cellIs" dxfId="311" priority="327" operator="equal">
      <formula>"雨"</formula>
    </cfRule>
    <cfRule type="cellIs" dxfId="310" priority="328" operator="equal">
      <formula>"休"</formula>
    </cfRule>
  </conditionalFormatting>
  <conditionalFormatting sqref="W87:W88">
    <cfRule type="cellIs" dxfId="309" priority="325" operator="equal">
      <formula>"雨"</formula>
    </cfRule>
    <cfRule type="cellIs" dxfId="308" priority="326" operator="equal">
      <formula>"休"</formula>
    </cfRule>
  </conditionalFormatting>
  <conditionalFormatting sqref="W85:W86">
    <cfRule type="cellIs" dxfId="307" priority="323" operator="equal">
      <formula>"雨"</formula>
    </cfRule>
    <cfRule type="cellIs" dxfId="306" priority="324" operator="equal">
      <formula>"休"</formula>
    </cfRule>
  </conditionalFormatting>
  <conditionalFormatting sqref="AE85:AE88">
    <cfRule type="cellIs" dxfId="305" priority="321" operator="equal">
      <formula>"雨"</formula>
    </cfRule>
    <cfRule type="cellIs" dxfId="304" priority="322" operator="equal">
      <formula>"休"</formula>
    </cfRule>
  </conditionalFormatting>
  <conditionalFormatting sqref="AD87:AD88">
    <cfRule type="cellIs" dxfId="303" priority="319" operator="equal">
      <formula>"雨"</formula>
    </cfRule>
    <cfRule type="cellIs" dxfId="302" priority="320" operator="equal">
      <formula>"休"</formula>
    </cfRule>
  </conditionalFormatting>
  <conditionalFormatting sqref="AD85:AD86">
    <cfRule type="cellIs" dxfId="301" priority="317" operator="equal">
      <formula>"雨"</formula>
    </cfRule>
    <cfRule type="cellIs" dxfId="300" priority="318" operator="equal">
      <formula>"休"</formula>
    </cfRule>
  </conditionalFormatting>
  <conditionalFormatting sqref="H99:H102">
    <cfRule type="cellIs" dxfId="299" priority="315" operator="equal">
      <formula>"雨"</formula>
    </cfRule>
    <cfRule type="cellIs" dxfId="298" priority="316" operator="equal">
      <formula>"休"</formula>
    </cfRule>
  </conditionalFormatting>
  <conditionalFormatting sqref="G101:G102">
    <cfRule type="cellIs" dxfId="297" priority="313" operator="equal">
      <formula>"雨"</formula>
    </cfRule>
    <cfRule type="cellIs" dxfId="296" priority="314" operator="equal">
      <formula>"休"</formula>
    </cfRule>
  </conditionalFormatting>
  <conditionalFormatting sqref="G99:G100">
    <cfRule type="cellIs" dxfId="295" priority="311" operator="equal">
      <formula>"雨"</formula>
    </cfRule>
    <cfRule type="cellIs" dxfId="294" priority="312" operator="equal">
      <formula>"休"</formula>
    </cfRule>
  </conditionalFormatting>
  <conditionalFormatting sqref="O99:O102">
    <cfRule type="cellIs" dxfId="293" priority="309" operator="equal">
      <formula>"雨"</formula>
    </cfRule>
    <cfRule type="cellIs" dxfId="292" priority="310" operator="equal">
      <formula>"休"</formula>
    </cfRule>
  </conditionalFormatting>
  <conditionalFormatting sqref="N101:N102">
    <cfRule type="cellIs" dxfId="291" priority="307" operator="equal">
      <formula>"雨"</formula>
    </cfRule>
    <cfRule type="cellIs" dxfId="290" priority="308" operator="equal">
      <formula>"休"</formula>
    </cfRule>
  </conditionalFormatting>
  <conditionalFormatting sqref="N99:N100">
    <cfRule type="cellIs" dxfId="289" priority="305" operator="equal">
      <formula>"雨"</formula>
    </cfRule>
    <cfRule type="cellIs" dxfId="288" priority="306" operator="equal">
      <formula>"休"</formula>
    </cfRule>
  </conditionalFormatting>
  <conditionalFormatting sqref="V99:V102">
    <cfRule type="cellIs" dxfId="287" priority="303" operator="equal">
      <formula>"雨"</formula>
    </cfRule>
    <cfRule type="cellIs" dxfId="286" priority="304" operator="equal">
      <formula>"休"</formula>
    </cfRule>
  </conditionalFormatting>
  <conditionalFormatting sqref="U101:U102">
    <cfRule type="cellIs" dxfId="285" priority="301" operator="equal">
      <formula>"雨"</formula>
    </cfRule>
    <cfRule type="cellIs" dxfId="284" priority="302" operator="equal">
      <formula>"休"</formula>
    </cfRule>
  </conditionalFormatting>
  <conditionalFormatting sqref="U99:U100">
    <cfRule type="cellIs" dxfId="283" priority="299" operator="equal">
      <formula>"雨"</formula>
    </cfRule>
    <cfRule type="cellIs" dxfId="282" priority="300" operator="equal">
      <formula>"休"</formula>
    </cfRule>
  </conditionalFormatting>
  <conditionalFormatting sqref="AC99:AC102">
    <cfRule type="cellIs" dxfId="281" priority="297" operator="equal">
      <formula>"雨"</formula>
    </cfRule>
    <cfRule type="cellIs" dxfId="280" priority="298" operator="equal">
      <formula>"休"</formula>
    </cfRule>
  </conditionalFormatting>
  <conditionalFormatting sqref="AB101:AB102">
    <cfRule type="cellIs" dxfId="279" priority="295" operator="equal">
      <formula>"雨"</formula>
    </cfRule>
    <cfRule type="cellIs" dxfId="278" priority="296" operator="equal">
      <formula>"休"</formula>
    </cfRule>
  </conditionalFormatting>
  <conditionalFormatting sqref="AB99:AB100">
    <cfRule type="cellIs" dxfId="277" priority="293" operator="equal">
      <formula>"雨"</formula>
    </cfRule>
    <cfRule type="cellIs" dxfId="276" priority="294" operator="equal">
      <formula>"休"</formula>
    </cfRule>
  </conditionalFormatting>
  <conditionalFormatting sqref="E113:E116">
    <cfRule type="cellIs" dxfId="275" priority="291" operator="equal">
      <formula>"雨"</formula>
    </cfRule>
    <cfRule type="cellIs" dxfId="274" priority="292" operator="equal">
      <formula>"休"</formula>
    </cfRule>
  </conditionalFormatting>
  <conditionalFormatting sqref="D115:D116">
    <cfRule type="cellIs" dxfId="273" priority="289" operator="equal">
      <formula>"雨"</formula>
    </cfRule>
    <cfRule type="cellIs" dxfId="272" priority="290" operator="equal">
      <formula>"休"</formula>
    </cfRule>
  </conditionalFormatting>
  <conditionalFormatting sqref="D113:D114">
    <cfRule type="cellIs" dxfId="271" priority="287" operator="equal">
      <formula>"雨"</formula>
    </cfRule>
    <cfRule type="cellIs" dxfId="270" priority="288" operator="equal">
      <formula>"休"</formula>
    </cfRule>
  </conditionalFormatting>
  <conditionalFormatting sqref="L113:L116">
    <cfRule type="cellIs" dxfId="269" priority="285" operator="equal">
      <formula>"雨"</formula>
    </cfRule>
    <cfRule type="cellIs" dxfId="268" priority="286" operator="equal">
      <formula>"休"</formula>
    </cfRule>
  </conditionalFormatting>
  <conditionalFormatting sqref="K115:K116">
    <cfRule type="cellIs" dxfId="267" priority="283" operator="equal">
      <formula>"雨"</formula>
    </cfRule>
    <cfRule type="cellIs" dxfId="266" priority="284" operator="equal">
      <formula>"休"</formula>
    </cfRule>
  </conditionalFormatting>
  <conditionalFormatting sqref="K113:K114">
    <cfRule type="cellIs" dxfId="265" priority="281" operator="equal">
      <formula>"雨"</formula>
    </cfRule>
    <cfRule type="cellIs" dxfId="264" priority="282" operator="equal">
      <formula>"休"</formula>
    </cfRule>
  </conditionalFormatting>
  <conditionalFormatting sqref="S113:S116">
    <cfRule type="cellIs" dxfId="263" priority="279" operator="equal">
      <formula>"雨"</formula>
    </cfRule>
    <cfRule type="cellIs" dxfId="262" priority="280" operator="equal">
      <formula>"休"</formula>
    </cfRule>
  </conditionalFormatting>
  <conditionalFormatting sqref="R115:R116">
    <cfRule type="cellIs" dxfId="261" priority="277" operator="equal">
      <formula>"雨"</formula>
    </cfRule>
    <cfRule type="cellIs" dxfId="260" priority="278" operator="equal">
      <formula>"休"</formula>
    </cfRule>
  </conditionalFormatting>
  <conditionalFormatting sqref="R113:R114">
    <cfRule type="cellIs" dxfId="259" priority="275" operator="equal">
      <formula>"雨"</formula>
    </cfRule>
    <cfRule type="cellIs" dxfId="258" priority="276" operator="equal">
      <formula>"休"</formula>
    </cfRule>
  </conditionalFormatting>
  <conditionalFormatting sqref="Z113:Z116">
    <cfRule type="cellIs" dxfId="257" priority="273" operator="equal">
      <formula>"雨"</formula>
    </cfRule>
    <cfRule type="cellIs" dxfId="256" priority="274" operator="equal">
      <formula>"休"</formula>
    </cfRule>
  </conditionalFormatting>
  <conditionalFormatting sqref="Y115:Y116">
    <cfRule type="cellIs" dxfId="255" priority="271" operator="equal">
      <formula>"雨"</formula>
    </cfRule>
    <cfRule type="cellIs" dxfId="254" priority="272" operator="equal">
      <formula>"休"</formula>
    </cfRule>
  </conditionalFormatting>
  <conditionalFormatting sqref="Y113:Y114">
    <cfRule type="cellIs" dxfId="253" priority="269" operator="equal">
      <formula>"雨"</formula>
    </cfRule>
    <cfRule type="cellIs" dxfId="252" priority="270" operator="equal">
      <formula>"休"</formula>
    </cfRule>
  </conditionalFormatting>
  <conditionalFormatting sqref="I129:I130">
    <cfRule type="cellIs" dxfId="251" priority="267" operator="equal">
      <formula>"雨"</formula>
    </cfRule>
    <cfRule type="cellIs" dxfId="250" priority="268" operator="equal">
      <formula>"休"</formula>
    </cfRule>
  </conditionalFormatting>
  <conditionalFormatting sqref="I127:I128">
    <cfRule type="cellIs" dxfId="249" priority="265" operator="equal">
      <formula>"雨"</formula>
    </cfRule>
    <cfRule type="cellIs" dxfId="248" priority="266" operator="equal">
      <formula>"休"</formula>
    </cfRule>
  </conditionalFormatting>
  <conditionalFormatting sqref="P129:P130">
    <cfRule type="cellIs" dxfId="247" priority="263" operator="equal">
      <formula>"雨"</formula>
    </cfRule>
    <cfRule type="cellIs" dxfId="246" priority="264" operator="equal">
      <formula>"休"</formula>
    </cfRule>
  </conditionalFormatting>
  <conditionalFormatting sqref="P127:P128">
    <cfRule type="cellIs" dxfId="245" priority="261" operator="equal">
      <formula>"雨"</formula>
    </cfRule>
    <cfRule type="cellIs" dxfId="244" priority="262" operator="equal">
      <formula>"休"</formula>
    </cfRule>
  </conditionalFormatting>
  <conditionalFormatting sqref="W129:W130">
    <cfRule type="cellIs" dxfId="243" priority="259" operator="equal">
      <formula>"雨"</formula>
    </cfRule>
    <cfRule type="cellIs" dxfId="242" priority="260" operator="equal">
      <formula>"休"</formula>
    </cfRule>
  </conditionalFormatting>
  <conditionalFormatting sqref="W127:W128">
    <cfRule type="cellIs" dxfId="241" priority="257" operator="equal">
      <formula>"雨"</formula>
    </cfRule>
    <cfRule type="cellIs" dxfId="240" priority="258" operator="equal">
      <formula>"休"</formula>
    </cfRule>
  </conditionalFormatting>
  <conditionalFormatting sqref="AE127:AE130">
    <cfRule type="cellIs" dxfId="239" priority="255" operator="equal">
      <formula>"雨"</formula>
    </cfRule>
    <cfRule type="cellIs" dxfId="238" priority="256" operator="equal">
      <formula>"休"</formula>
    </cfRule>
  </conditionalFormatting>
  <conditionalFormatting sqref="AD129:AD130">
    <cfRule type="cellIs" dxfId="237" priority="253" operator="equal">
      <formula>"雨"</formula>
    </cfRule>
    <cfRule type="cellIs" dxfId="236" priority="254" operator="equal">
      <formula>"休"</formula>
    </cfRule>
  </conditionalFormatting>
  <conditionalFormatting sqref="AD127:AD128">
    <cfRule type="cellIs" dxfId="235" priority="251" operator="equal">
      <formula>"雨"</formula>
    </cfRule>
    <cfRule type="cellIs" dxfId="234" priority="252" operator="equal">
      <formula>"休"</formula>
    </cfRule>
  </conditionalFormatting>
  <conditionalFormatting sqref="G141:G144">
    <cfRule type="cellIs" dxfId="233" priority="249" operator="equal">
      <formula>"雨"</formula>
    </cfRule>
    <cfRule type="cellIs" dxfId="232" priority="250" operator="equal">
      <formula>"休"</formula>
    </cfRule>
  </conditionalFormatting>
  <conditionalFormatting sqref="F143:F144">
    <cfRule type="cellIs" dxfId="231" priority="247" operator="equal">
      <formula>"雨"</formula>
    </cfRule>
    <cfRule type="cellIs" dxfId="230" priority="248" operator="equal">
      <formula>"休"</formula>
    </cfRule>
  </conditionalFormatting>
  <conditionalFormatting sqref="F141:F142">
    <cfRule type="cellIs" dxfId="229" priority="245" operator="equal">
      <formula>"雨"</formula>
    </cfRule>
    <cfRule type="cellIs" dxfId="228" priority="246" operator="equal">
      <formula>"休"</formula>
    </cfRule>
  </conditionalFormatting>
  <conditionalFormatting sqref="N141:N144">
    <cfRule type="cellIs" dxfId="227" priority="243" operator="equal">
      <formula>"雨"</formula>
    </cfRule>
    <cfRule type="cellIs" dxfId="226" priority="244" operator="equal">
      <formula>"休"</formula>
    </cfRule>
  </conditionalFormatting>
  <conditionalFormatting sqref="M143:M144">
    <cfRule type="cellIs" dxfId="225" priority="241" operator="equal">
      <formula>"雨"</formula>
    </cfRule>
    <cfRule type="cellIs" dxfId="224" priority="242" operator="equal">
      <formula>"休"</formula>
    </cfRule>
  </conditionalFormatting>
  <conditionalFormatting sqref="M141:M142">
    <cfRule type="cellIs" dxfId="223" priority="239" operator="equal">
      <formula>"雨"</formula>
    </cfRule>
    <cfRule type="cellIs" dxfId="222" priority="240" operator="equal">
      <formula>"休"</formula>
    </cfRule>
  </conditionalFormatting>
  <conditionalFormatting sqref="U141:U144">
    <cfRule type="cellIs" dxfId="221" priority="237" operator="equal">
      <formula>"雨"</formula>
    </cfRule>
    <cfRule type="cellIs" dxfId="220" priority="238" operator="equal">
      <formula>"休"</formula>
    </cfRule>
  </conditionalFormatting>
  <conditionalFormatting sqref="T143:T144">
    <cfRule type="cellIs" dxfId="219" priority="235" operator="equal">
      <formula>"雨"</formula>
    </cfRule>
    <cfRule type="cellIs" dxfId="218" priority="236" operator="equal">
      <formula>"休"</formula>
    </cfRule>
  </conditionalFormatting>
  <conditionalFormatting sqref="T141:T142">
    <cfRule type="cellIs" dxfId="217" priority="233" operator="equal">
      <formula>"雨"</formula>
    </cfRule>
    <cfRule type="cellIs" dxfId="216" priority="234" operator="equal">
      <formula>"休"</formula>
    </cfRule>
  </conditionalFormatting>
  <conditionalFormatting sqref="AB141:AB144">
    <cfRule type="cellIs" dxfId="215" priority="231" operator="equal">
      <formula>"雨"</formula>
    </cfRule>
    <cfRule type="cellIs" dxfId="214" priority="232" operator="equal">
      <formula>"休"</formula>
    </cfRule>
  </conditionalFormatting>
  <conditionalFormatting sqref="AA143:AA144">
    <cfRule type="cellIs" dxfId="213" priority="229" operator="equal">
      <formula>"雨"</formula>
    </cfRule>
    <cfRule type="cellIs" dxfId="212" priority="230" operator="equal">
      <formula>"休"</formula>
    </cfRule>
  </conditionalFormatting>
  <conditionalFormatting sqref="AA141:AA142">
    <cfRule type="cellIs" dxfId="211" priority="227" operator="equal">
      <formula>"雨"</formula>
    </cfRule>
    <cfRule type="cellIs" dxfId="210" priority="228" operator="equal">
      <formula>"休"</formula>
    </cfRule>
  </conditionalFormatting>
  <conditionalFormatting sqref="AB127:AB130">
    <cfRule type="cellIs" dxfId="209" priority="221" operator="equal">
      <formula>"雨"</formula>
    </cfRule>
    <cfRule type="cellIs" dxfId="208" priority="222" operator="equal">
      <formula>"休"</formula>
    </cfRule>
  </conditionalFormatting>
  <conditionalFormatting sqref="AA127:AA130">
    <cfRule type="cellIs" dxfId="207" priority="219" operator="equal">
      <formula>"雨"</formula>
    </cfRule>
    <cfRule type="cellIs" dxfId="206" priority="220" operator="equal">
      <formula>"休"</formula>
    </cfRule>
  </conditionalFormatting>
  <conditionalFormatting sqref="H29:I32">
    <cfRule type="cellIs" dxfId="205" priority="217" operator="equal">
      <formula>"雨"</formula>
    </cfRule>
    <cfRule type="cellIs" dxfId="204" priority="218" operator="equal">
      <formula>"休"</formula>
    </cfRule>
  </conditionalFormatting>
  <conditionalFormatting sqref="O29:P32">
    <cfRule type="cellIs" dxfId="203" priority="215" operator="equal">
      <formula>"雨"</formula>
    </cfRule>
    <cfRule type="cellIs" dxfId="202" priority="216" operator="equal">
      <formula>"休"</formula>
    </cfRule>
  </conditionalFormatting>
  <conditionalFormatting sqref="I57:J60">
    <cfRule type="cellIs" dxfId="201" priority="201" operator="equal">
      <formula>"雨"</formula>
    </cfRule>
    <cfRule type="cellIs" dxfId="200" priority="202" operator="equal">
      <formula>"休"</formula>
    </cfRule>
  </conditionalFormatting>
  <conditionalFormatting sqref="P57:Q60">
    <cfRule type="cellIs" dxfId="199" priority="199" operator="equal">
      <formula>"雨"</formula>
    </cfRule>
    <cfRule type="cellIs" dxfId="198" priority="200" operator="equal">
      <formula>"休"</formula>
    </cfRule>
  </conditionalFormatting>
  <conditionalFormatting sqref="G71:H74">
    <cfRule type="cellIs" dxfId="197" priority="193" operator="equal">
      <formula>"雨"</formula>
    </cfRule>
    <cfRule type="cellIs" dxfId="196" priority="194" operator="equal">
      <formula>"休"</formula>
    </cfRule>
  </conditionalFormatting>
  <conditionalFormatting sqref="N71:O74">
    <cfRule type="cellIs" dxfId="195" priority="191" operator="equal">
      <formula>"雨"</formula>
    </cfRule>
    <cfRule type="cellIs" dxfId="194" priority="192" operator="equal">
      <formula>"休"</formula>
    </cfRule>
  </conditionalFormatting>
  <conditionalFormatting sqref="W57:X60">
    <cfRule type="cellIs" dxfId="193" priority="197" operator="equal">
      <formula>"雨"</formula>
    </cfRule>
    <cfRule type="cellIs" dxfId="192" priority="198" operator="equal">
      <formula>"休"</formula>
    </cfRule>
  </conditionalFormatting>
  <conditionalFormatting sqref="AD57:AE60">
    <cfRule type="cellIs" dxfId="191" priority="195" operator="equal">
      <formula>"雨"</formula>
    </cfRule>
    <cfRule type="cellIs" dxfId="190" priority="196" operator="equal">
      <formula>"休"</formula>
    </cfRule>
  </conditionalFormatting>
  <conditionalFormatting sqref="R85:S88">
    <cfRule type="cellIs" dxfId="189" priority="181" operator="equal">
      <formula>"雨"</formula>
    </cfRule>
    <cfRule type="cellIs" dxfId="188" priority="182" operator="equal">
      <formula>"休"</formula>
    </cfRule>
  </conditionalFormatting>
  <conditionalFormatting sqref="Y85:Z88">
    <cfRule type="cellIs" dxfId="187" priority="179" operator="equal">
      <formula>"雨"</formula>
    </cfRule>
    <cfRule type="cellIs" dxfId="186" priority="180" operator="equal">
      <formula>"休"</formula>
    </cfRule>
  </conditionalFormatting>
  <conditionalFormatting sqref="W99:X102">
    <cfRule type="cellIs" dxfId="185" priority="173" operator="equal">
      <formula>"雨"</formula>
    </cfRule>
    <cfRule type="cellIs" dxfId="184" priority="174" operator="equal">
      <formula>"休"</formula>
    </cfRule>
  </conditionalFormatting>
  <conditionalFormatting sqref="AD99:AE102">
    <cfRule type="cellIs" dxfId="183" priority="171" operator="equal">
      <formula>"雨"</formula>
    </cfRule>
    <cfRule type="cellIs" dxfId="182" priority="172" operator="equal">
      <formula>"休"</formula>
    </cfRule>
  </conditionalFormatting>
  <conditionalFormatting sqref="T113:U116">
    <cfRule type="cellIs" dxfId="181" priority="165" operator="equal">
      <formula>"雨"</formula>
    </cfRule>
    <cfRule type="cellIs" dxfId="180" priority="166" operator="equal">
      <formula>"休"</formula>
    </cfRule>
  </conditionalFormatting>
  <conditionalFormatting sqref="AA113:AB116">
    <cfRule type="cellIs" dxfId="179" priority="163" operator="equal">
      <formula>"雨"</formula>
    </cfRule>
    <cfRule type="cellIs" dxfId="178" priority="164" operator="equal">
      <formula>"休"</formula>
    </cfRule>
  </conditionalFormatting>
  <conditionalFormatting sqref="X127:Y130">
    <cfRule type="cellIs" dxfId="177" priority="157" operator="equal">
      <formula>"雨"</formula>
    </cfRule>
    <cfRule type="cellIs" dxfId="176" priority="158" operator="equal">
      <formula>"休"</formula>
    </cfRule>
  </conditionalFormatting>
  <conditionalFormatting sqref="N127:N130">
    <cfRule type="cellIs" dxfId="175" priority="155" operator="equal">
      <formula>"雨"</formula>
    </cfRule>
    <cfRule type="cellIs" dxfId="174" priority="156" operator="equal">
      <formula>"休"</formula>
    </cfRule>
  </conditionalFormatting>
  <conditionalFormatting sqref="P113:P116">
    <cfRule type="cellIs" dxfId="173" priority="137" operator="equal">
      <formula>"雨"</formula>
    </cfRule>
    <cfRule type="cellIs" dxfId="172" priority="138" operator="equal">
      <formula>"休"</formula>
    </cfRule>
  </conditionalFormatting>
  <conditionalFormatting sqref="J113:J116">
    <cfRule type="cellIs" dxfId="171" priority="135" operator="equal">
      <formula>"雨"</formula>
    </cfRule>
    <cfRule type="cellIs" dxfId="170" priority="136" operator="equal">
      <formula>"休"</formula>
    </cfRule>
  </conditionalFormatting>
  <conditionalFormatting sqref="Y99:Y102">
    <cfRule type="cellIs" dxfId="169" priority="117" operator="equal">
      <formula>"雨"</formula>
    </cfRule>
    <cfRule type="cellIs" dxfId="168" priority="118" operator="equal">
      <formula>"休"</formula>
    </cfRule>
  </conditionalFormatting>
  <conditionalFormatting sqref="AC85:AC88">
    <cfRule type="cellIs" dxfId="167" priority="115" operator="equal">
      <formula>"雨"</formula>
    </cfRule>
    <cfRule type="cellIs" dxfId="166" priority="116" operator="equal">
      <formula>"休"</formula>
    </cfRule>
  </conditionalFormatting>
  <conditionalFormatting sqref="U85:U88">
    <cfRule type="cellIs" dxfId="165" priority="109" operator="equal">
      <formula>"雨"</formula>
    </cfRule>
    <cfRule type="cellIs" dxfId="164" priority="110" operator="equal">
      <formula>"休"</formula>
    </cfRule>
  </conditionalFormatting>
  <conditionalFormatting sqref="O85:O88">
    <cfRule type="cellIs" dxfId="163" priority="107" operator="equal">
      <formula>"雨"</formula>
    </cfRule>
    <cfRule type="cellIs" dxfId="162" priority="108" operator="equal">
      <formula>"休"</formula>
    </cfRule>
  </conditionalFormatting>
  <conditionalFormatting sqref="G85:G88">
    <cfRule type="cellIs" dxfId="161" priority="101" operator="equal">
      <formula>"雨"</formula>
    </cfRule>
    <cfRule type="cellIs" dxfId="160" priority="102" operator="equal">
      <formula>"休"</formula>
    </cfRule>
  </conditionalFormatting>
  <conditionalFormatting sqref="AE71:AE74">
    <cfRule type="cellIs" dxfId="159" priority="99" operator="equal">
      <formula>"雨"</formula>
    </cfRule>
    <cfRule type="cellIs" dxfId="158" priority="100" operator="equal">
      <formula>"休"</formula>
    </cfRule>
  </conditionalFormatting>
  <conditionalFormatting sqref="W71:W74">
    <cfRule type="cellIs" dxfId="157" priority="93" operator="equal">
      <formula>"雨"</formula>
    </cfRule>
    <cfRule type="cellIs" dxfId="156" priority="94" operator="equal">
      <formula>"休"</formula>
    </cfRule>
  </conditionalFormatting>
  <conditionalFormatting sqref="Q71:Q74">
    <cfRule type="cellIs" dxfId="155" priority="91" operator="equal">
      <formula>"雨"</formula>
    </cfRule>
    <cfRule type="cellIs" dxfId="154" priority="92" operator="equal">
      <formula>"休"</formula>
    </cfRule>
  </conditionalFormatting>
  <conditionalFormatting sqref="I71:I74">
    <cfRule type="cellIs" dxfId="153" priority="85" operator="equal">
      <formula>"雨"</formula>
    </cfRule>
    <cfRule type="cellIs" dxfId="152" priority="86" operator="equal">
      <formula>"休"</formula>
    </cfRule>
  </conditionalFormatting>
  <conditionalFormatting sqref="AA57:AA60">
    <cfRule type="cellIs" dxfId="151" priority="83" operator="equal">
      <formula>"雨"</formula>
    </cfRule>
    <cfRule type="cellIs" dxfId="150" priority="84" operator="equal">
      <formula>"休"</formula>
    </cfRule>
  </conditionalFormatting>
  <conditionalFormatting sqref="S57:S60">
    <cfRule type="cellIs" dxfId="149" priority="77" operator="equal">
      <formula>"雨"</formula>
    </cfRule>
    <cfRule type="cellIs" dxfId="148" priority="78" operator="equal">
      <formula>"休"</formula>
    </cfRule>
  </conditionalFormatting>
  <conditionalFormatting sqref="M57:M60">
    <cfRule type="cellIs" dxfId="147" priority="75" operator="equal">
      <formula>"雨"</formula>
    </cfRule>
    <cfRule type="cellIs" dxfId="146" priority="76" operator="equal">
      <formula>"休"</formula>
    </cfRule>
  </conditionalFormatting>
  <conditionalFormatting sqref="U127:U130">
    <cfRule type="cellIs" dxfId="145" priority="225" operator="equal">
      <formula>"雨"</formula>
    </cfRule>
    <cfRule type="cellIs" dxfId="144" priority="226" operator="equal">
      <formula>"休"</formula>
    </cfRule>
  </conditionalFormatting>
  <conditionalFormatting sqref="I113:I116">
    <cfRule type="cellIs" dxfId="143" priority="133" operator="equal">
      <formula>"雨"</formula>
    </cfRule>
    <cfRule type="cellIs" dxfId="142" priority="134" operator="equal">
      <formula>"休"</formula>
    </cfRule>
  </conditionalFormatting>
  <conditionalFormatting sqref="E99:E102">
    <cfRule type="cellIs" dxfId="141" priority="131" operator="equal">
      <formula>"雨"</formula>
    </cfRule>
    <cfRule type="cellIs" dxfId="140" priority="132" operator="equal">
      <formula>"休"</formula>
    </cfRule>
  </conditionalFormatting>
  <conditionalFormatting sqref="V29:W32">
    <cfRule type="cellIs" dxfId="139" priority="213" operator="equal">
      <formula>"雨"</formula>
    </cfRule>
    <cfRule type="cellIs" dxfId="138" priority="214" operator="equal">
      <formula>"休"</formula>
    </cfRule>
  </conditionalFormatting>
  <conditionalFormatting sqref="AC29:AD32">
    <cfRule type="cellIs" dxfId="137" priority="211" operator="equal">
      <formula>"雨"</formula>
    </cfRule>
    <cfRule type="cellIs" dxfId="136" priority="212" operator="equal">
      <formula>"休"</formula>
    </cfRule>
  </conditionalFormatting>
  <conditionalFormatting sqref="E43:F46">
    <cfRule type="cellIs" dxfId="135" priority="209" operator="equal">
      <formula>"雨"</formula>
    </cfRule>
    <cfRule type="cellIs" dxfId="134" priority="210" operator="equal">
      <formula>"休"</formula>
    </cfRule>
  </conditionalFormatting>
  <conditionalFormatting sqref="L43:M46">
    <cfRule type="cellIs" dxfId="133" priority="207" operator="equal">
      <formula>"雨"</formula>
    </cfRule>
    <cfRule type="cellIs" dxfId="132" priority="208" operator="equal">
      <formula>"休"</formula>
    </cfRule>
  </conditionalFormatting>
  <conditionalFormatting sqref="S43:T46">
    <cfRule type="cellIs" dxfId="131" priority="205" operator="equal">
      <formula>"雨"</formula>
    </cfRule>
    <cfRule type="cellIs" dxfId="130" priority="206" operator="equal">
      <formula>"休"</formula>
    </cfRule>
  </conditionalFormatting>
  <conditionalFormatting sqref="Z43:AA46">
    <cfRule type="cellIs" dxfId="129" priority="203" operator="equal">
      <formula>"雨"</formula>
    </cfRule>
    <cfRule type="cellIs" dxfId="128" priority="204" operator="equal">
      <formula>"休"</formula>
    </cfRule>
  </conditionalFormatting>
  <conditionalFormatting sqref="U71:V74">
    <cfRule type="cellIs" dxfId="127" priority="189" operator="equal">
      <formula>"雨"</formula>
    </cfRule>
    <cfRule type="cellIs" dxfId="126" priority="190" operator="equal">
      <formula>"休"</formula>
    </cfRule>
  </conditionalFormatting>
  <conditionalFormatting sqref="AB71:AC74">
    <cfRule type="cellIs" dxfId="125" priority="187" operator="equal">
      <formula>"雨"</formula>
    </cfRule>
    <cfRule type="cellIs" dxfId="124" priority="188" operator="equal">
      <formula>"休"</formula>
    </cfRule>
  </conditionalFormatting>
  <conditionalFormatting sqref="D85:E88">
    <cfRule type="cellIs" dxfId="123" priority="185" operator="equal">
      <formula>"雨"</formula>
    </cfRule>
    <cfRule type="cellIs" dxfId="122" priority="186" operator="equal">
      <formula>"休"</formula>
    </cfRule>
  </conditionalFormatting>
  <conditionalFormatting sqref="K85:L88">
    <cfRule type="cellIs" dxfId="121" priority="183" operator="equal">
      <formula>"雨"</formula>
    </cfRule>
    <cfRule type="cellIs" dxfId="120" priority="184" operator="equal">
      <formula>"休"</formula>
    </cfRule>
  </conditionalFormatting>
  <conditionalFormatting sqref="I99:J102">
    <cfRule type="cellIs" dxfId="119" priority="177" operator="equal">
      <formula>"雨"</formula>
    </cfRule>
    <cfRule type="cellIs" dxfId="118" priority="178" operator="equal">
      <formula>"休"</formula>
    </cfRule>
  </conditionalFormatting>
  <conditionalFormatting sqref="P99:Q102">
    <cfRule type="cellIs" dxfId="117" priority="175" operator="equal">
      <formula>"雨"</formula>
    </cfRule>
    <cfRule type="cellIs" dxfId="116" priority="176" operator="equal">
      <formula>"休"</formula>
    </cfRule>
  </conditionalFormatting>
  <conditionalFormatting sqref="F113:G116">
    <cfRule type="cellIs" dxfId="115" priority="169" operator="equal">
      <formula>"雨"</formula>
    </cfRule>
    <cfRule type="cellIs" dxfId="114" priority="170" operator="equal">
      <formula>"休"</formula>
    </cfRule>
  </conditionalFormatting>
  <conditionalFormatting sqref="M113:N116">
    <cfRule type="cellIs" dxfId="113" priority="167" operator="equal">
      <formula>"雨"</formula>
    </cfRule>
    <cfRule type="cellIs" dxfId="112" priority="168" operator="equal">
      <formula>"休"</formula>
    </cfRule>
  </conditionalFormatting>
  <conditionalFormatting sqref="J127:K130">
    <cfRule type="cellIs" dxfId="111" priority="161" operator="equal">
      <formula>"雨"</formula>
    </cfRule>
    <cfRule type="cellIs" dxfId="110" priority="162" operator="equal">
      <formula>"休"</formula>
    </cfRule>
  </conditionalFormatting>
  <conditionalFormatting sqref="Q127:R130">
    <cfRule type="cellIs" dxfId="109" priority="159" operator="equal">
      <formula>"雨"</formula>
    </cfRule>
    <cfRule type="cellIs" dxfId="108" priority="160" operator="equal">
      <formula>"休"</formula>
    </cfRule>
  </conditionalFormatting>
  <conditionalFormatting sqref="M127:M130">
    <cfRule type="cellIs" dxfId="107" priority="153" operator="equal">
      <formula>"雨"</formula>
    </cfRule>
    <cfRule type="cellIs" dxfId="106" priority="154" operator="equal">
      <formula>"休"</formula>
    </cfRule>
  </conditionalFormatting>
  <conditionalFormatting sqref="G127:G130">
    <cfRule type="cellIs" dxfId="105" priority="151" operator="equal">
      <formula>"雨"</formula>
    </cfRule>
    <cfRule type="cellIs" dxfId="104" priority="152" operator="equal">
      <formula>"休"</formula>
    </cfRule>
  </conditionalFormatting>
  <conditionalFormatting sqref="F127:F130">
    <cfRule type="cellIs" dxfId="103" priority="149" operator="equal">
      <formula>"雨"</formula>
    </cfRule>
    <cfRule type="cellIs" dxfId="102" priority="150" operator="equal">
      <formula>"休"</formula>
    </cfRule>
  </conditionalFormatting>
  <conditionalFormatting sqref="AE113:AE116">
    <cfRule type="cellIs" dxfId="101" priority="147" operator="equal">
      <formula>"雨"</formula>
    </cfRule>
    <cfRule type="cellIs" dxfId="100" priority="148" operator="equal">
      <formula>"休"</formula>
    </cfRule>
  </conditionalFormatting>
  <conditionalFormatting sqref="AD113:AD116">
    <cfRule type="cellIs" dxfId="99" priority="145" operator="equal">
      <formula>"雨"</formula>
    </cfRule>
    <cfRule type="cellIs" dxfId="98" priority="146" operator="equal">
      <formula>"休"</formula>
    </cfRule>
  </conditionalFormatting>
  <conditionalFormatting sqref="X113:X116">
    <cfRule type="cellIs" dxfId="97" priority="143" operator="equal">
      <formula>"雨"</formula>
    </cfRule>
    <cfRule type="cellIs" dxfId="96" priority="144" operator="equal">
      <formula>"休"</formula>
    </cfRule>
  </conditionalFormatting>
  <conditionalFormatting sqref="W113:W116">
    <cfRule type="cellIs" dxfId="95" priority="141" operator="equal">
      <formula>"雨"</formula>
    </cfRule>
    <cfRule type="cellIs" dxfId="94" priority="142" operator="equal">
      <formula>"休"</formula>
    </cfRule>
  </conditionalFormatting>
  <conditionalFormatting sqref="Q113:Q116">
    <cfRule type="cellIs" dxfId="93" priority="139" operator="equal">
      <formula>"雨"</formula>
    </cfRule>
    <cfRule type="cellIs" dxfId="92" priority="140" operator="equal">
      <formula>"休"</formula>
    </cfRule>
  </conditionalFormatting>
  <conditionalFormatting sqref="D99:D102">
    <cfRule type="cellIs" dxfId="91" priority="129" operator="equal">
      <formula>"雨"</formula>
    </cfRule>
    <cfRule type="cellIs" dxfId="90" priority="130" operator="equal">
      <formula>"休"</formula>
    </cfRule>
  </conditionalFormatting>
  <conditionalFormatting sqref="L99:L102">
    <cfRule type="cellIs" dxfId="89" priority="127" operator="equal">
      <formula>"雨"</formula>
    </cfRule>
    <cfRule type="cellIs" dxfId="88" priority="128" operator="equal">
      <formula>"休"</formula>
    </cfRule>
  </conditionalFormatting>
  <conditionalFormatting sqref="K99:K102">
    <cfRule type="cellIs" dxfId="87" priority="125" operator="equal">
      <formula>"雨"</formula>
    </cfRule>
    <cfRule type="cellIs" dxfId="86" priority="126" operator="equal">
      <formula>"休"</formula>
    </cfRule>
  </conditionalFormatting>
  <conditionalFormatting sqref="S99:S102">
    <cfRule type="cellIs" dxfId="85" priority="123" operator="equal">
      <formula>"雨"</formula>
    </cfRule>
    <cfRule type="cellIs" dxfId="84" priority="124" operator="equal">
      <formula>"休"</formula>
    </cfRule>
  </conditionalFormatting>
  <conditionalFormatting sqref="R99:R102">
    <cfRule type="cellIs" dxfId="83" priority="121" operator="equal">
      <formula>"雨"</formula>
    </cfRule>
    <cfRule type="cellIs" dxfId="82" priority="122" operator="equal">
      <formula>"休"</formula>
    </cfRule>
  </conditionalFormatting>
  <conditionalFormatting sqref="Z99:Z102">
    <cfRule type="cellIs" dxfId="81" priority="119" operator="equal">
      <formula>"雨"</formula>
    </cfRule>
    <cfRule type="cellIs" dxfId="80" priority="120" operator="equal">
      <formula>"休"</formula>
    </cfRule>
  </conditionalFormatting>
  <conditionalFormatting sqref="AB85:AB88">
    <cfRule type="cellIs" dxfId="79" priority="113" operator="equal">
      <formula>"雨"</formula>
    </cfRule>
    <cfRule type="cellIs" dxfId="78" priority="114" operator="equal">
      <formula>"休"</formula>
    </cfRule>
  </conditionalFormatting>
  <conditionalFormatting sqref="V85:V88">
    <cfRule type="cellIs" dxfId="77" priority="111" operator="equal">
      <formula>"雨"</formula>
    </cfRule>
    <cfRule type="cellIs" dxfId="76" priority="112" operator="equal">
      <formula>"休"</formula>
    </cfRule>
  </conditionalFormatting>
  <conditionalFormatting sqref="N85:N88">
    <cfRule type="cellIs" dxfId="75" priority="105" operator="equal">
      <formula>"雨"</formula>
    </cfRule>
    <cfRule type="cellIs" dxfId="74" priority="106" operator="equal">
      <formula>"休"</formula>
    </cfRule>
  </conditionalFormatting>
  <conditionalFormatting sqref="H85:H88">
    <cfRule type="cellIs" dxfId="73" priority="103" operator="equal">
      <formula>"雨"</formula>
    </cfRule>
    <cfRule type="cellIs" dxfId="72" priority="104" operator="equal">
      <formula>"休"</formula>
    </cfRule>
  </conditionalFormatting>
  <conditionalFormatting sqref="AD71:AD74">
    <cfRule type="cellIs" dxfId="71" priority="97" operator="equal">
      <formula>"雨"</formula>
    </cfRule>
    <cfRule type="cellIs" dxfId="70" priority="98" operator="equal">
      <formula>"休"</formula>
    </cfRule>
  </conditionalFormatting>
  <conditionalFormatting sqref="X71:X74">
    <cfRule type="cellIs" dxfId="69" priority="95" operator="equal">
      <formula>"雨"</formula>
    </cfRule>
    <cfRule type="cellIs" dxfId="68" priority="96" operator="equal">
      <formula>"休"</formula>
    </cfRule>
  </conditionalFormatting>
  <conditionalFormatting sqref="P71:P74">
    <cfRule type="cellIs" dxfId="67" priority="89" operator="equal">
      <formula>"雨"</formula>
    </cfRule>
    <cfRule type="cellIs" dxfId="66" priority="90" operator="equal">
      <formula>"休"</formula>
    </cfRule>
  </conditionalFormatting>
  <conditionalFormatting sqref="J71:J74">
    <cfRule type="cellIs" dxfId="65" priority="87" operator="equal">
      <formula>"雨"</formula>
    </cfRule>
    <cfRule type="cellIs" dxfId="64" priority="88" operator="equal">
      <formula>"休"</formula>
    </cfRule>
  </conditionalFormatting>
  <conditionalFormatting sqref="Z57:Z60">
    <cfRule type="cellIs" dxfId="63" priority="81" operator="equal">
      <formula>"雨"</formula>
    </cfRule>
    <cfRule type="cellIs" dxfId="62" priority="82" operator="equal">
      <formula>"休"</formula>
    </cfRule>
  </conditionalFormatting>
  <conditionalFormatting sqref="T57:T60">
    <cfRule type="cellIs" dxfId="61" priority="79" operator="equal">
      <formula>"雨"</formula>
    </cfRule>
    <cfRule type="cellIs" dxfId="60" priority="80" operator="equal">
      <formula>"休"</formula>
    </cfRule>
  </conditionalFormatting>
  <conditionalFormatting sqref="L57:L60">
    <cfRule type="cellIs" dxfId="59" priority="73" operator="equal">
      <formula>"雨"</formula>
    </cfRule>
    <cfRule type="cellIs" dxfId="58" priority="74" operator="equal">
      <formula>"休"</formula>
    </cfRule>
  </conditionalFormatting>
  <conditionalFormatting sqref="F57:F60">
    <cfRule type="cellIs" dxfId="57" priority="71" operator="equal">
      <formula>"雨"</formula>
    </cfRule>
    <cfRule type="cellIs" dxfId="56" priority="72" operator="equal">
      <formula>"休"</formula>
    </cfRule>
  </conditionalFormatting>
  <conditionalFormatting sqref="E57:E60">
    <cfRule type="cellIs" dxfId="55" priority="69" operator="equal">
      <formula>"雨"</formula>
    </cfRule>
    <cfRule type="cellIs" dxfId="54" priority="70" operator="equal">
      <formula>"休"</formula>
    </cfRule>
  </conditionalFormatting>
  <conditionalFormatting sqref="P43:P46">
    <cfRule type="cellIs" dxfId="53" priority="67" operator="equal">
      <formula>"雨"</formula>
    </cfRule>
    <cfRule type="cellIs" dxfId="52" priority="68" operator="equal">
      <formula>"休"</formula>
    </cfRule>
  </conditionalFormatting>
  <conditionalFormatting sqref="O43:O46">
    <cfRule type="cellIs" dxfId="51" priority="65" operator="equal">
      <formula>"雨"</formula>
    </cfRule>
    <cfRule type="cellIs" dxfId="50" priority="66" operator="equal">
      <formula>"休"</formula>
    </cfRule>
  </conditionalFormatting>
  <conditionalFormatting sqref="W43:W46">
    <cfRule type="cellIs" dxfId="49" priority="63" operator="equal">
      <formula>"雨"</formula>
    </cfRule>
    <cfRule type="cellIs" dxfId="48" priority="64" operator="equal">
      <formula>"休"</formula>
    </cfRule>
  </conditionalFormatting>
  <conditionalFormatting sqref="V43:V46">
    <cfRule type="cellIs" dxfId="47" priority="61" operator="equal">
      <formula>"雨"</formula>
    </cfRule>
    <cfRule type="cellIs" dxfId="46" priority="62" operator="equal">
      <formula>"休"</formula>
    </cfRule>
  </conditionalFormatting>
  <conditionalFormatting sqref="AD43:AD46">
    <cfRule type="cellIs" dxfId="45" priority="59" operator="equal">
      <formula>"雨"</formula>
    </cfRule>
    <cfRule type="cellIs" dxfId="44" priority="60" operator="equal">
      <formula>"休"</formula>
    </cfRule>
  </conditionalFormatting>
  <conditionalFormatting sqref="AC43:AC46">
    <cfRule type="cellIs" dxfId="43" priority="57" operator="equal">
      <formula>"雨"</formula>
    </cfRule>
    <cfRule type="cellIs" dxfId="42" priority="58" operator="equal">
      <formula>"休"</formula>
    </cfRule>
  </conditionalFormatting>
  <conditionalFormatting sqref="I43:I46">
    <cfRule type="cellIs" dxfId="41" priority="55" operator="equal">
      <formula>"雨"</formula>
    </cfRule>
    <cfRule type="cellIs" dxfId="40" priority="56" operator="equal">
      <formula>"休"</formula>
    </cfRule>
  </conditionalFormatting>
  <conditionalFormatting sqref="AF29:AF32">
    <cfRule type="cellIs" dxfId="39" priority="51" operator="equal">
      <formula>"雨"</formula>
    </cfRule>
    <cfRule type="cellIs" dxfId="38" priority="52" operator="equal">
      <formula>"休"</formula>
    </cfRule>
  </conditionalFormatting>
  <conditionalFormatting sqref="Y29:Y32">
    <cfRule type="cellIs" dxfId="37" priority="47" operator="equal">
      <formula>"雨"</formula>
    </cfRule>
    <cfRule type="cellIs" dxfId="36" priority="48" operator="equal">
      <formula>"休"</formula>
    </cfRule>
  </conditionalFormatting>
  <conditionalFormatting sqref="R29:R32">
    <cfRule type="cellIs" dxfId="35" priority="43" operator="equal">
      <formula>"雨"</formula>
    </cfRule>
    <cfRule type="cellIs" dxfId="34" priority="44" operator="equal">
      <formula>"休"</formula>
    </cfRule>
  </conditionalFormatting>
  <conditionalFormatting sqref="K29:K32">
    <cfRule type="cellIs" dxfId="33" priority="39" operator="equal">
      <formula>"雨"</formula>
    </cfRule>
    <cfRule type="cellIs" dxfId="32" priority="40" operator="equal">
      <formula>"休"</formula>
    </cfRule>
  </conditionalFormatting>
  <conditionalFormatting sqref="N15:N18">
    <cfRule type="cellIs" dxfId="31" priority="35" operator="equal">
      <formula>"雨"</formula>
    </cfRule>
    <cfRule type="cellIs" dxfId="30" priority="36" operator="equal">
      <formula>"休"</formula>
    </cfRule>
  </conditionalFormatting>
  <conditionalFormatting sqref="G15:G18">
    <cfRule type="cellIs" dxfId="29" priority="31" operator="equal">
      <formula>"雨"</formula>
    </cfRule>
    <cfRule type="cellIs" dxfId="28" priority="32" operator="equal">
      <formula>"休"</formula>
    </cfRule>
  </conditionalFormatting>
  <conditionalFormatting sqref="U15:U18">
    <cfRule type="cellIs" dxfId="27" priority="27" operator="equal">
      <formula>"雨"</formula>
    </cfRule>
    <cfRule type="cellIs" dxfId="26" priority="28" operator="equal">
      <formula>"休"</formula>
    </cfRule>
  </conditionalFormatting>
  <conditionalFormatting sqref="T15:T18">
    <cfRule type="cellIs" dxfId="25" priority="25" operator="equal">
      <formula>"雨"</formula>
    </cfRule>
    <cfRule type="cellIs" dxfId="24" priority="26" operator="equal">
      <formula>"休"</formula>
    </cfRule>
  </conditionalFormatting>
  <conditionalFormatting sqref="AB15:AB18">
    <cfRule type="cellIs" dxfId="23" priority="23" operator="equal">
      <formula>"雨"</formula>
    </cfRule>
    <cfRule type="cellIs" dxfId="22" priority="24" operator="equal">
      <formula>"休"</formula>
    </cfRule>
  </conditionalFormatting>
  <conditionalFormatting sqref="AA15:AA18">
    <cfRule type="cellIs" dxfId="21" priority="21" operator="equal">
      <formula>"雨"</formula>
    </cfRule>
    <cfRule type="cellIs" dxfId="20" priority="22" operator="equal">
      <formula>"休"</formula>
    </cfRule>
  </conditionalFormatting>
  <conditionalFormatting sqref="AI32">
    <cfRule type="expression" dxfId="19" priority="20">
      <formula>AI32="NG"</formula>
    </cfRule>
  </conditionalFormatting>
  <conditionalFormatting sqref="AI46">
    <cfRule type="expression" dxfId="18" priority="19">
      <formula>AI46="NG"</formula>
    </cfRule>
  </conditionalFormatting>
  <conditionalFormatting sqref="AI60">
    <cfRule type="expression" dxfId="17" priority="18">
      <formula>AI60="NG"</formula>
    </cfRule>
  </conditionalFormatting>
  <conditionalFormatting sqref="AI74">
    <cfRule type="expression" dxfId="16" priority="17">
      <formula>AI74="NG"</formula>
    </cfRule>
  </conditionalFormatting>
  <conditionalFormatting sqref="AI88">
    <cfRule type="expression" dxfId="15" priority="16">
      <formula>AI88="NG"</formula>
    </cfRule>
  </conditionalFormatting>
  <conditionalFormatting sqref="AI102">
    <cfRule type="expression" dxfId="14" priority="15">
      <formula>AI102="NG"</formula>
    </cfRule>
  </conditionalFormatting>
  <conditionalFormatting sqref="AI116">
    <cfRule type="expression" dxfId="13" priority="14">
      <formula>AI116="NG"</formula>
    </cfRule>
  </conditionalFormatting>
  <conditionalFormatting sqref="AI130">
    <cfRule type="expression" dxfId="12" priority="13">
      <formula>AI130="NG"</formula>
    </cfRule>
  </conditionalFormatting>
  <conditionalFormatting sqref="AI144">
    <cfRule type="expression" dxfId="11" priority="12">
      <formula>AI144="NG"</formula>
    </cfRule>
  </conditionalFormatting>
  <conditionalFormatting sqref="AI158">
    <cfRule type="expression" dxfId="10" priority="11">
      <formula>AI158="NG"</formula>
    </cfRule>
  </conditionalFormatting>
  <conditionalFormatting sqref="AI172">
    <cfRule type="expression" dxfId="9" priority="10">
      <formula>AI172="NG"</formula>
    </cfRule>
  </conditionalFormatting>
  <conditionalFormatting sqref="AI186">
    <cfRule type="expression" dxfId="8" priority="9">
      <formula>AI186="NG"</formula>
    </cfRule>
  </conditionalFormatting>
  <conditionalFormatting sqref="AI200">
    <cfRule type="expression" dxfId="7" priority="8">
      <formula>AI200="NG"</formula>
    </cfRule>
  </conditionalFormatting>
  <conditionalFormatting sqref="AI214">
    <cfRule type="expression" dxfId="6" priority="7">
      <formula>AI214="NG"</formula>
    </cfRule>
  </conditionalFormatting>
  <conditionalFormatting sqref="AI228">
    <cfRule type="expression" dxfId="5" priority="6">
      <formula>AI228="NG"</formula>
    </cfRule>
  </conditionalFormatting>
  <conditionalFormatting sqref="AI242">
    <cfRule type="expression" dxfId="4" priority="5">
      <formula>AI242="NG"</formula>
    </cfRule>
  </conditionalFormatting>
  <conditionalFormatting sqref="AI256">
    <cfRule type="expression" dxfId="3" priority="4">
      <formula>AI256="NG"</formula>
    </cfRule>
  </conditionalFormatting>
  <conditionalFormatting sqref="AI270">
    <cfRule type="expression" dxfId="2" priority="3">
      <formula>AI270="NG"</formula>
    </cfRule>
  </conditionalFormatting>
  <conditionalFormatting sqref="AI284">
    <cfRule type="expression" dxfId="1" priority="2">
      <formula>AI284="NG"</formula>
    </cfRule>
  </conditionalFormatting>
  <conditionalFormatting sqref="AI298">
    <cfRule type="expression" dxfId="0" priority="1">
      <formula>AI298="NG"</formula>
    </cfRule>
  </conditionalFormatting>
  <dataValidations count="4">
    <dataValidation type="list" allowBlank="1" showInputMessage="1" showErrorMessage="1" sqref="C13:AG14 C27:AG28 C41:AG42 C55:AG56 C69:AG70 C83:AG84 C97:AG98 C111:AG112 C125:AG126 C139:AG140 C153:AG154 C167:AG168 C181:AG182 C195:AG196 C209:AG210 C223:AG224 C237:AG238 C251:AG252 C265:AG266 C279:AG280 C293:AG294">
      <formula1>"中止,夏休,冬休"</formula1>
    </dataValidation>
    <dataValidation type="list" showInputMessage="1" showErrorMessage="1" sqref="AA141:AA142 C157:AG158 E29:F30 C297:AG298 V57:V58 Z71:Z72 AD85:AD86 AB99:AB100 Y113:Y114 AD127:AD128 C171:AG172 C185:AG186 C199:AG200 C213:AG214 C227:AG228 C241:AG242 C255:AG256 C269:AG270 C283:AG284 C73:AG74 Z29:AA30 L29:M30 C31:AG32 H57:H58 O57:O58 AC57:AC58 AE43:AE44 E71:E72 S71:S72 L71:L72 C59:AG60 I85:I86 P85:P86 W85:W86 C129:AG130 G99:G100 N99:N100 U99:U100 C87:AG88 D113:D114 K113:K114 R113:R114 C101:AG102 I127:I128 P127:P128 W127:W128 C115:AG116 F141:F142 M141:M142 T141:T142 C143:AG144 S29:S30 J43:J44 Q43:Q44 X43:X44 C45:AG46 C17:AG18">
      <formula1>"休,雨"</formula1>
    </dataValidation>
    <dataValidation type="list" allowBlank="1" showInputMessage="1" showErrorMessage="1" sqref="AB141:AG142 C57:G58 C155:AG156 C295:AG296 P57:U58 T71:Y72 AF43:AG44 AE85:AG86 O99:T100 S113:X114 AE127:AG128 C169:AG170 C183:AG184 C197:AG198 C211:AG212 C225:AG226 C239:AG240 C253:AG254 C267:AG268 C281:AG282 AB29:AG30 T29:Y30 C43:I44 Y43:AD44 G29:K30 N29:R30 AD57:AG58 C29:D30 K43:P44 I57:N58 F71:K72 R43:W44 C71:D72 AA71:AG72 Q127:V128 W57:AB58 M71:R72 C85:H86 J85:O86 Q85:V86 X85:AC86 E113:J114 V99:AA100 C99:F100 C113:C114 H99:M100 AC99:AG100 L113:Q114 Z113:AG114 J127:O128 C127:H128 X127:AC128 C141:E142 G141:L142 N141:S142 U141:Z142 C15:AG16">
      <formula1>"休"</formula1>
    </dataValidation>
    <dataValidation type="custom" allowBlank="1" showInputMessage="1" showErrorMessage="1" sqref="AG5:AH6">
      <formula1>"IFERROR（G5="""",""-"")"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rowBreaks count="2" manualBreakCount="2">
    <brk id="132" max="34" man="1"/>
    <brk id="260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休日取得計画・実績表</vt:lpstr>
      <vt:lpstr>Sheet1</vt:lpstr>
      <vt:lpstr>休日取得計画・実績表!Print_Area</vt:lpstr>
      <vt:lpstr>休日取得計画・実績表!Print_Titles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能方　智</cp:lastModifiedBy>
  <cp:lastPrinted>2024-07-22T06:49:36Z</cp:lastPrinted>
  <dcterms:created xsi:type="dcterms:W3CDTF">2018-12-07T04:03:56Z</dcterms:created>
  <dcterms:modified xsi:type="dcterms:W3CDTF">2026-03-31T04:38:25Z</dcterms:modified>
</cp:coreProperties>
</file>