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202_●総務係【H29ｰ】\R6\18_庁舎の維持管理及び構内の取締りに関すること\80_備品購入\タブレット\ipad等の導入\03 業者選定\01 プロポーザル\"/>
    </mc:Choice>
  </mc:AlternateContent>
  <bookViews>
    <workbookView xWindow="0" yWindow="0" windowWidth="16116" windowHeight="8712"/>
  </bookViews>
  <sheets>
    <sheet name="総括" sheetId="7" r:id="rId1"/>
    <sheet name="明細" sheetId="9" r:id="rId2"/>
  </sheets>
  <definedNames>
    <definedName name="特記事項" localSheetId="1">#REF!</definedName>
    <definedName name="特記事項">#REF!</definedName>
  </definedNames>
  <calcPr calcId="162913"/>
</workbook>
</file>

<file path=xl/calcChain.xml><?xml version="1.0" encoding="utf-8"?>
<calcChain xmlns="http://schemas.openxmlformats.org/spreadsheetml/2006/main">
  <c r="F11" i="9" l="1"/>
  <c r="F10" i="9"/>
  <c r="F41" i="9" l="1"/>
  <c r="F44" i="9" s="1"/>
  <c r="F43" i="9" l="1"/>
  <c r="F45" i="9" l="1"/>
  <c r="E17" i="7"/>
  <c r="F50" i="9"/>
  <c r="F60" i="9"/>
  <c r="F63" i="9" s="1"/>
  <c r="F51" i="9"/>
  <c r="F6" i="9"/>
  <c r="F32" i="9"/>
  <c r="F30" i="9"/>
  <c r="F31" i="9"/>
  <c r="F29" i="9"/>
  <c r="F28" i="9"/>
  <c r="E34" i="7" l="1"/>
  <c r="D34" i="7"/>
  <c r="C34" i="7"/>
  <c r="B34" i="7"/>
  <c r="F34" i="9"/>
  <c r="F53" i="9"/>
  <c r="F62" i="9"/>
  <c r="F34" i="7" l="1"/>
  <c r="E18" i="7"/>
  <c r="F54" i="9"/>
  <c r="F64" i="9"/>
  <c r="E19" i="7"/>
  <c r="F35" i="9"/>
  <c r="F36" i="9" s="1"/>
  <c r="E16" i="7"/>
  <c r="F19" i="9"/>
  <c r="F55" i="9" l="1"/>
  <c r="F18" i="9"/>
  <c r="F17" i="9" l="1"/>
  <c r="F5" i="9"/>
  <c r="F21" i="9" l="1"/>
  <c r="F12" i="9" l="1"/>
  <c r="E14" i="7"/>
  <c r="F22" i="9"/>
  <c r="F23" i="9" s="1"/>
  <c r="E15" i="7"/>
  <c r="E22" i="7" l="1"/>
  <c r="E20" i="7"/>
  <c r="C29" i="7"/>
  <c r="E29" i="7"/>
  <c r="D29" i="7"/>
  <c r="B29" i="7"/>
  <c r="E24" i="7" l="1"/>
  <c r="F29" i="7"/>
</calcChain>
</file>

<file path=xl/sharedStrings.xml><?xml version="1.0" encoding="utf-8"?>
<sst xmlns="http://schemas.openxmlformats.org/spreadsheetml/2006/main" count="128" uniqueCount="72">
  <si>
    <t>単　　価</t>
    <rPh sb="0" eb="1">
      <t>タン</t>
    </rPh>
    <rPh sb="3" eb="4">
      <t>アタイ</t>
    </rPh>
    <phoneticPr fontId="2"/>
  </si>
  <si>
    <t>数量</t>
    <rPh sb="0" eb="1">
      <t>カズ</t>
    </rPh>
    <rPh sb="1" eb="2">
      <t>リョウ</t>
    </rPh>
    <phoneticPr fontId="2"/>
  </si>
  <si>
    <t>単位</t>
    <rPh sb="0" eb="1">
      <t>タン</t>
    </rPh>
    <rPh sb="1" eb="2">
      <t>クライ</t>
    </rPh>
    <phoneticPr fontId="2"/>
  </si>
  <si>
    <t>金　　額</t>
    <rPh sb="0" eb="1">
      <t>キン</t>
    </rPh>
    <rPh sb="3" eb="4">
      <t>ガク</t>
    </rPh>
    <phoneticPr fontId="2"/>
  </si>
  <si>
    <t>台</t>
    <rPh sb="0" eb="1">
      <t>ダイ</t>
    </rPh>
    <phoneticPr fontId="2"/>
  </si>
  <si>
    <t>式</t>
    <rPh sb="0" eb="1">
      <t>シキ</t>
    </rPh>
    <phoneticPr fontId="2"/>
  </si>
  <si>
    <t>《総　括　表》</t>
    <rPh sb="1" eb="2">
      <t>フサ</t>
    </rPh>
    <rPh sb="3" eb="4">
      <t>クク</t>
    </rPh>
    <rPh sb="5" eb="6">
      <t>ヒョウ</t>
    </rPh>
    <phoneticPr fontId="2"/>
  </si>
  <si>
    <t>金　　　　額</t>
    <rPh sb="0" eb="1">
      <t>キン</t>
    </rPh>
    <rPh sb="5" eb="6">
      <t>ガク</t>
    </rPh>
    <phoneticPr fontId="2"/>
  </si>
  <si>
    <t>合　　計</t>
    <rPh sb="0" eb="1">
      <t>ゴウ</t>
    </rPh>
    <rPh sb="3" eb="4">
      <t>ケイ</t>
    </rPh>
    <phoneticPr fontId="2"/>
  </si>
  <si>
    <t>　区　分
　　　　　　　　　　　　　製品名</t>
    <rPh sb="1" eb="2">
      <t>ク</t>
    </rPh>
    <rPh sb="3" eb="4">
      <t>ブン</t>
    </rPh>
    <rPh sb="18" eb="21">
      <t>セイヒンメイ</t>
    </rPh>
    <phoneticPr fontId="2"/>
  </si>
  <si>
    <t>区　　　　　　分</t>
    <phoneticPr fontId="2"/>
  </si>
  <si>
    <t>令和６年度</t>
    <rPh sb="0" eb="2">
      <t>レイワ</t>
    </rPh>
    <rPh sb="3" eb="5">
      <t>ネンド</t>
    </rPh>
    <phoneticPr fontId="2"/>
  </si>
  <si>
    <t>令和７年度</t>
    <rPh sb="0" eb="2">
      <t>レイワ</t>
    </rPh>
    <rPh sb="3" eb="5">
      <t>ネンド</t>
    </rPh>
    <phoneticPr fontId="2"/>
  </si>
  <si>
    <t>令和８年度</t>
    <rPh sb="0" eb="2">
      <t>レイワ</t>
    </rPh>
    <rPh sb="3" eb="5">
      <t>ネンド</t>
    </rPh>
    <phoneticPr fontId="2"/>
  </si>
  <si>
    <t>令和９年度</t>
    <rPh sb="0" eb="2">
      <t>レイワ</t>
    </rPh>
    <rPh sb="3" eb="5">
      <t>ネンド</t>
    </rPh>
    <phoneticPr fontId="2"/>
  </si>
  <si>
    <t>みやこ町タブレット端末等導入事業</t>
    <phoneticPr fontId="2"/>
  </si>
  <si>
    <t>　小　　　計</t>
    <rPh sb="1" eb="2">
      <t>ショウ</t>
    </rPh>
    <rPh sb="5" eb="6">
      <t>ケイ</t>
    </rPh>
    <phoneticPr fontId="2"/>
  </si>
  <si>
    <t>　中　　　計</t>
    <rPh sb="1" eb="2">
      <t>ナカ</t>
    </rPh>
    <rPh sb="5" eb="6">
      <t>ケイ</t>
    </rPh>
    <phoneticPr fontId="2"/>
  </si>
  <si>
    <t>消費税及び地方消費税の額</t>
    <rPh sb="0" eb="3">
      <t>ショウヒゼイ</t>
    </rPh>
    <rPh sb="3" eb="4">
      <t>オヨ</t>
    </rPh>
    <rPh sb="5" eb="7">
      <t>チホウ</t>
    </rPh>
    <rPh sb="7" eb="10">
      <t>ショウヒゼイ</t>
    </rPh>
    <rPh sb="11" eb="12">
      <t>ガク</t>
    </rPh>
    <phoneticPr fontId="2"/>
  </si>
  <si>
    <t>　小　　　計　</t>
    <rPh sb="1" eb="2">
      <t>ショウ</t>
    </rPh>
    <rPh sb="5" eb="6">
      <t>ケイ</t>
    </rPh>
    <phoneticPr fontId="2"/>
  </si>
  <si>
    <t>消費税及び地方消費税の額　</t>
    <rPh sb="0" eb="3">
      <t>ショウヒゼイ</t>
    </rPh>
    <rPh sb="3" eb="4">
      <t>オヨ</t>
    </rPh>
    <rPh sb="5" eb="7">
      <t>チホウ</t>
    </rPh>
    <rPh sb="7" eb="10">
      <t>ショウヒゼイ</t>
    </rPh>
    <rPh sb="11" eb="12">
      <t>ガク</t>
    </rPh>
    <phoneticPr fontId="2"/>
  </si>
  <si>
    <t>　中　　　計　</t>
    <rPh sb="1" eb="2">
      <t>ナカ</t>
    </rPh>
    <rPh sb="5" eb="6">
      <t>ケイ</t>
    </rPh>
    <phoneticPr fontId="2"/>
  </si>
  <si>
    <t>１． iPad Air 13インチ 128GB　：３６ケ月分
    【モデル：Wi-Fi+Cellular】</t>
    <rPh sb="28" eb="29">
      <t>ガツ</t>
    </rPh>
    <rPh sb="29" eb="30">
      <t>フン</t>
    </rPh>
    <phoneticPr fontId="2"/>
  </si>
  <si>
    <t>枚</t>
    <rPh sb="0" eb="1">
      <t>マイ</t>
    </rPh>
    <phoneticPr fontId="2"/>
  </si>
  <si>
    <t xml:space="preserve">２．研修等 </t>
    <rPh sb="2" eb="4">
      <t>ケンシュウ</t>
    </rPh>
    <rPh sb="4" eb="5">
      <t>トウ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</si>
  <si>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</si>
  <si>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</si>
  <si>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</si>
  <si>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</si>
  <si>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</si>
  <si>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⑥</t>
    <phoneticPr fontId="2"/>
  </si>
  <si>
    <t>期間：令和７年２月１日～令和１０年１月３１日</t>
    <rPh sb="0" eb="2">
      <t>キカン</t>
    </rPh>
    <rPh sb="3" eb="5">
      <t>レイワ</t>
    </rPh>
    <rPh sb="6" eb="7">
      <t>ネン</t>
    </rPh>
    <rPh sb="8" eb="9">
      <t>ガツ</t>
    </rPh>
    <rPh sb="10" eb="11">
      <t>ニチ</t>
    </rPh>
    <rPh sb="12" eb="14">
      <t>レイワ</t>
    </rPh>
    <rPh sb="16" eb="17">
      <t>ネン</t>
    </rPh>
    <rPh sb="18" eb="19">
      <t>ガツ</t>
    </rPh>
    <rPh sb="21" eb="22">
      <t>ニチ</t>
    </rPh>
    <phoneticPr fontId="2"/>
  </si>
  <si>
    <t>１．タブレット端末用ペン</t>
    <phoneticPr fontId="2"/>
  </si>
  <si>
    <t>２．本体ケース</t>
    <phoneticPr fontId="2"/>
  </si>
  <si>
    <t>３．液晶保護フィルム</t>
    <phoneticPr fontId="2"/>
  </si>
  <si>
    <t>２．タブレット端末用ペン</t>
    <phoneticPr fontId="2"/>
  </si>
  <si>
    <t>４．液晶保護フィルム</t>
    <phoneticPr fontId="2"/>
  </si>
  <si>
    <t>５．アダプタ（Apple純正品）</t>
    <phoneticPr fontId="2"/>
  </si>
  <si>
    <t>合　　　　　　計</t>
    <rPh sb="0" eb="1">
      <t>ゴウ</t>
    </rPh>
    <rPh sb="7" eb="8">
      <t>ケイ</t>
    </rPh>
    <phoneticPr fontId="2"/>
  </si>
  <si>
    <t>２．通信サービス等の利用料・１７回線：３６ケ月分</t>
    <rPh sb="22" eb="23">
      <t>ガツ</t>
    </rPh>
    <rPh sb="23" eb="24">
      <t>フン</t>
    </rPh>
    <phoneticPr fontId="2"/>
  </si>
  <si>
    <t>３．キーボード付本体ケース</t>
    <phoneticPr fontId="2"/>
  </si>
  <si>
    <t>個</t>
    <rPh sb="0" eb="1">
      <t>コ</t>
    </rPh>
    <phoneticPr fontId="2"/>
  </si>
  <si>
    <t>【議会：備品購入費】</t>
    <phoneticPr fontId="2"/>
  </si>
  <si>
    <t>【執行部：備品購入費】</t>
    <phoneticPr fontId="2"/>
  </si>
  <si>
    <t>【議会：委託料】</t>
    <phoneticPr fontId="2"/>
  </si>
  <si>
    <t>【執行部：委託料】</t>
    <rPh sb="1" eb="3">
      <t>シッコウ</t>
    </rPh>
    <rPh sb="3" eb="4">
      <t>ブ</t>
    </rPh>
    <phoneticPr fontId="2"/>
  </si>
  <si>
    <t>【執行部：ＭＤＭサービス】</t>
    <phoneticPr fontId="2"/>
  </si>
  <si>
    <t>【議会：レンタル料・通信サービス】①　　【税込】</t>
    <rPh sb="21" eb="23">
      <t>ゼイコミ</t>
    </rPh>
    <phoneticPr fontId="2"/>
  </si>
  <si>
    <t>１．初期設定費・１７台等</t>
    <rPh sb="2" eb="4">
      <t>ショキ</t>
    </rPh>
    <rPh sb="4" eb="6">
      <t>セッテイ</t>
    </rPh>
    <rPh sb="6" eb="7">
      <t>ヒ</t>
    </rPh>
    <rPh sb="10" eb="11">
      <t>ダイ</t>
    </rPh>
    <rPh sb="11" eb="12">
      <t>トウ</t>
    </rPh>
    <phoneticPr fontId="2"/>
  </si>
  <si>
    <t>１．初期設定費・２２台等</t>
    <rPh sb="2" eb="4">
      <t>ショキ</t>
    </rPh>
    <rPh sb="4" eb="6">
      <t>セッテイ</t>
    </rPh>
    <rPh sb="6" eb="7">
      <t>ヒ</t>
    </rPh>
    <rPh sb="10" eb="11">
      <t>ダイ</t>
    </rPh>
    <rPh sb="11" eb="12">
      <t>トウ</t>
    </rPh>
    <phoneticPr fontId="2"/>
  </si>
  <si>
    <t>【執行部：ＭＤＭサービス】④　　　【税込】</t>
    <rPh sb="18" eb="20">
      <t>ゼイコミ</t>
    </rPh>
    <phoneticPr fontId="2"/>
  </si>
  <si>
    <t>みやこ町長　内田　直志　　様</t>
    <rPh sb="3" eb="5">
      <t>チョウチョウ</t>
    </rPh>
    <rPh sb="6" eb="8">
      <t>ウチダ</t>
    </rPh>
    <rPh sb="9" eb="11">
      <t>ナオシ</t>
    </rPh>
    <rPh sb="13" eb="14">
      <t>サマ</t>
    </rPh>
    <phoneticPr fontId="2"/>
  </si>
  <si>
    <t>㊞</t>
    <phoneticPr fontId="2"/>
  </si>
  <si>
    <t>令和６年　　月　　日</t>
    <phoneticPr fontId="2"/>
  </si>
  <si>
    <t>小　　計</t>
    <rPh sb="0" eb="1">
      <t>ショウ</t>
    </rPh>
    <rPh sb="3" eb="4">
      <t>ケイ</t>
    </rPh>
    <phoneticPr fontId="2"/>
  </si>
  <si>
    <t>本</t>
    <rPh sb="0" eb="1">
      <t>ホン</t>
    </rPh>
    <phoneticPr fontId="2"/>
  </si>
  <si>
    <t>１．MDMサービス：３６ケ月分</t>
    <rPh sb="13" eb="14">
      <t>ガツ</t>
    </rPh>
    <rPh sb="14" eb="15">
      <t>フン</t>
    </rPh>
    <phoneticPr fontId="2"/>
  </si>
  <si>
    <t>３．MDMサービス：３６ケ月分</t>
    <rPh sb="13" eb="14">
      <t>ガツ</t>
    </rPh>
    <rPh sb="14" eb="15">
      <t>フン</t>
    </rPh>
    <phoneticPr fontId="2"/>
  </si>
  <si>
    <t>【議会：レンタル料・通信回線等】　</t>
    <rPh sb="12" eb="14">
      <t>カイセン</t>
    </rPh>
    <rPh sb="14" eb="15">
      <t>トウ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</si>
  <si>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</si>
  <si>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</si>
  <si>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</si>
  <si>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</si>
  <si>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</si>
  <si>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⑥</t>
    <phoneticPr fontId="2"/>
  </si>
  <si>
    <t>【執行部：備品購入費】　</t>
    <phoneticPr fontId="2"/>
  </si>
  <si>
    <t>【執行部：ＭＤＭサービス】　</t>
    <phoneticPr fontId="2"/>
  </si>
  <si>
    <t>【議会：委託料】　</t>
    <phoneticPr fontId="2"/>
  </si>
  <si>
    <t>【執行部：委託料】　</t>
    <phoneticPr fontId="2"/>
  </si>
  <si>
    <t>４．ビジネスチャットサービス：３６ケ月分</t>
    <rPh sb="18" eb="19">
      <t>ガツ</t>
    </rPh>
    <rPh sb="19" eb="20">
      <t>フン</t>
    </rPh>
    <phoneticPr fontId="2"/>
  </si>
  <si>
    <t>【議会：レンタル料・通信サービス等】</t>
    <rPh sb="16" eb="17">
      <t>トウ</t>
    </rPh>
    <phoneticPr fontId="2"/>
  </si>
  <si>
    <t>１．iPad Air 13インチ 128GB 　【モデル：Wi-Fi】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</si>
</sst>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60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4">
    <xf numFmtId="0" fontId="0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23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4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38" fontId="1" fillId="0" borderId="0" applyFont="0" applyFill="0" applyBorder="0" applyAlignment="0" applyProtection="0"/>
  </cellStyleXfs>
  <cellXfs count="110">
    <xf numFmtId="0" fontId="0" fillId="0" borderId="0" xfId="0"/>
    <xf numFmtId="38" fontId="11" fillId="0" borderId="0" xfId="33" applyFont="1" applyAlignment="1">
      <alignment vertical="center"/>
    </xf>
    <xf numFmtId="38" fontId="11" fillId="0" borderId="0" xfId="33" applyFont="1" applyAlignment="1">
      <alignment horizontal="center" vertical="center"/>
    </xf>
    <xf numFmtId="38" fontId="11" fillId="0" borderId="11" xfId="33" applyFont="1" applyBorder="1" applyAlignment="1">
      <alignment horizontal="right" vertical="center"/>
    </xf>
    <xf numFmtId="38" fontId="11" fillId="0" borderId="12" xfId="33" applyFont="1" applyBorder="1" applyAlignment="1">
      <alignment vertical="center"/>
    </xf>
    <xf numFmtId="38" fontId="11" fillId="0" borderId="12" xfId="33" applyFont="1" applyBorder="1" applyAlignment="1">
      <alignment horizontal="right" vertical="center"/>
    </xf>
    <xf numFmtId="38" fontId="11" fillId="0" borderId="0" xfId="33" applyFont="1" applyAlignment="1">
      <alignment vertical="center" wrapText="1"/>
    </xf>
    <xf numFmtId="38" fontId="11" fillId="0" borderId="0" xfId="33" applyFont="1" applyAlignment="1">
      <alignment horizontal="right" vertical="center"/>
    </xf>
    <xf numFmtId="176" fontId="23" fillId="0" borderId="0" xfId="33" applyNumberFormat="1" applyFont="1" applyBorder="1" applyAlignment="1">
      <alignment horizontal="center" vertical="center"/>
    </xf>
    <xf numFmtId="176" fontId="23" fillId="0" borderId="0" xfId="33" applyNumberFormat="1" applyFont="1" applyBorder="1" applyAlignment="1">
      <alignment vertical="center"/>
    </xf>
    <xf numFmtId="176" fontId="11" fillId="0" borderId="0" xfId="33" applyNumberFormat="1" applyFont="1" applyAlignment="1">
      <alignment vertical="center"/>
    </xf>
    <xf numFmtId="38" fontId="3" fillId="0" borderId="0" xfId="33" applyFont="1" applyAlignment="1">
      <alignment vertical="center" wrapText="1"/>
    </xf>
    <xf numFmtId="38" fontId="3" fillId="0" borderId="0" xfId="33" applyFont="1" applyBorder="1" applyAlignment="1">
      <alignment vertical="center"/>
    </xf>
    <xf numFmtId="38" fontId="11" fillId="0" borderId="0" xfId="33" applyFont="1" applyBorder="1" applyAlignment="1">
      <alignment vertical="center"/>
    </xf>
    <xf numFmtId="38" fontId="11" fillId="0" borderId="13" xfId="33" applyFont="1" applyBorder="1" applyAlignment="1">
      <alignment vertical="center"/>
    </xf>
    <xf numFmtId="38" fontId="3" fillId="0" borderId="14" xfId="33" applyFont="1" applyBorder="1" applyAlignment="1">
      <alignment vertical="center"/>
    </xf>
    <xf numFmtId="38" fontId="11" fillId="0" borderId="0" xfId="33" applyFont="1" applyBorder="1" applyAlignment="1">
      <alignment vertical="center" shrinkToFit="1"/>
    </xf>
    <xf numFmtId="38" fontId="11" fillId="0" borderId="12" xfId="33" applyFont="1" applyBorder="1" applyAlignment="1">
      <alignment horizontal="center" vertical="center" shrinkToFit="1"/>
    </xf>
    <xf numFmtId="38" fontId="11" fillId="0" borderId="0" xfId="33" applyFont="1" applyAlignment="1">
      <alignment horizontal="center" vertical="center" shrinkToFit="1"/>
    </xf>
    <xf numFmtId="38" fontId="3" fillId="0" borderId="0" xfId="33" applyFont="1" applyBorder="1" applyAlignment="1">
      <alignment horizontal="right" vertical="center" shrinkToFit="1"/>
    </xf>
    <xf numFmtId="38" fontId="11" fillId="0" borderId="17" xfId="33" applyFont="1" applyBorder="1" applyAlignment="1">
      <alignment vertical="center"/>
    </xf>
    <xf numFmtId="38" fontId="0" fillId="0" borderId="15" xfId="33" applyFont="1" applyBorder="1" applyAlignment="1">
      <alignment horizontal="center" vertical="center" shrinkToFit="1"/>
    </xf>
    <xf numFmtId="0" fontId="0" fillId="0" borderId="16" xfId="0" applyBorder="1" applyAlignment="1">
      <alignment horizontal="left" vertical="center" wrapText="1"/>
    </xf>
    <xf numFmtId="176" fontId="23" fillId="0" borderId="0" xfId="33" applyNumberFormat="1" applyFont="1" applyAlignment="1">
      <alignment vertical="center"/>
    </xf>
    <xf numFmtId="38" fontId="11" fillId="0" borderId="33" xfId="33" applyFont="1" applyBorder="1" applyAlignment="1">
      <alignment vertical="center" wrapText="1"/>
    </xf>
    <xf numFmtId="38" fontId="0" fillId="0" borderId="0" xfId="33" applyFont="1" applyAlignment="1">
      <alignment vertical="center"/>
    </xf>
    <xf numFmtId="38" fontId="3" fillId="0" borderId="0" xfId="33" applyFont="1" applyBorder="1" applyAlignment="1">
      <alignment horizontal="right" vertical="center" wrapText="1"/>
    </xf>
    <xf numFmtId="38" fontId="3" fillId="0" borderId="0" xfId="33" applyFont="1" applyAlignment="1">
      <alignment horizontal="left" vertical="center"/>
    </xf>
    <xf numFmtId="38" fontId="3" fillId="0" borderId="0" xfId="33" applyFont="1" applyBorder="1" applyAlignment="1">
      <alignment horizontal="left" vertical="center"/>
    </xf>
    <xf numFmtId="176" fontId="22" fillId="0" borderId="0" xfId="33" applyNumberFormat="1" applyFont="1" applyAlignment="1">
      <alignment vertical="center"/>
    </xf>
    <xf numFmtId="176" fontId="22" fillId="0" borderId="0" xfId="33" applyNumberFormat="1" applyFont="1" applyAlignment="1">
      <alignment horizontal="center" vertical="center"/>
    </xf>
    <xf numFmtId="176" fontId="23" fillId="0" borderId="0" xfId="33" applyNumberFormat="1" applyFont="1" applyBorder="1" applyAlignment="1">
      <alignment horizontal="right" vertical="center"/>
    </xf>
    <xf numFmtId="0" fontId="23" fillId="0" borderId="0" xfId="0" applyFont="1" applyBorder="1" applyAlignment="1">
      <alignment horizontal="right" vertical="center"/>
    </xf>
    <xf numFmtId="0" fontId="22" fillId="0" borderId="0" xfId="0" applyFont="1" applyBorder="1"/>
    <xf numFmtId="176" fontId="22" fillId="0" borderId="0" xfId="33" applyNumberFormat="1" applyFont="1" applyAlignment="1"/>
    <xf numFmtId="176" fontId="23" fillId="0" borderId="0" xfId="0" applyNumberFormat="1" applyFont="1" applyBorder="1"/>
    <xf numFmtId="176" fontId="23" fillId="0" borderId="39" xfId="33" applyNumberFormat="1" applyFont="1" applyBorder="1" applyAlignment="1">
      <alignment horizontal="right" vertical="center" wrapText="1"/>
    </xf>
    <xf numFmtId="176" fontId="23" fillId="0" borderId="40" xfId="0" applyNumberFormat="1" applyFont="1" applyBorder="1"/>
    <xf numFmtId="176" fontId="22" fillId="0" borderId="53" xfId="33" applyNumberFormat="1" applyFont="1" applyBorder="1" applyAlignment="1">
      <alignment horizontal="center" vertical="center"/>
    </xf>
    <xf numFmtId="176" fontId="22" fillId="0" borderId="54" xfId="33" applyNumberFormat="1" applyFont="1" applyBorder="1" applyAlignment="1">
      <alignment horizontal="center" vertical="center"/>
    </xf>
    <xf numFmtId="176" fontId="22" fillId="0" borderId="56" xfId="33" applyNumberFormat="1" applyFont="1" applyBorder="1" applyAlignment="1"/>
    <xf numFmtId="176" fontId="22" fillId="0" borderId="57" xfId="33" applyNumberFormat="1" applyFont="1" applyBorder="1" applyAlignment="1"/>
    <xf numFmtId="176" fontId="0" fillId="0" borderId="0" xfId="33" applyNumberFormat="1" applyFont="1" applyAlignment="1">
      <alignment vertical="center"/>
    </xf>
    <xf numFmtId="176" fontId="0" fillId="0" borderId="0" xfId="43" applyNumberFormat="1" applyFont="1" applyAlignment="1" applyProtection="1">
      <alignment vertical="center"/>
    </xf>
    <xf numFmtId="176" fontId="23" fillId="0" borderId="0" xfId="43" applyNumberFormat="1" applyFont="1" applyAlignment="1" applyProtection="1">
      <alignment vertical="center"/>
    </xf>
    <xf numFmtId="176" fontId="23" fillId="0" borderId="0" xfId="43" applyNumberFormat="1" applyFont="1" applyAlignment="1" applyProtection="1">
      <alignment vertical="center"/>
      <protection locked="0"/>
    </xf>
    <xf numFmtId="176" fontId="0" fillId="0" borderId="0" xfId="43" applyNumberFormat="1" applyFont="1" applyAlignment="1" applyProtection="1">
      <alignment vertical="center"/>
      <protection locked="0"/>
    </xf>
    <xf numFmtId="176" fontId="1" fillId="0" borderId="0" xfId="33" applyNumberFormat="1" applyFont="1" applyAlignment="1">
      <alignment horizontal="center" vertical="center"/>
    </xf>
    <xf numFmtId="176" fontId="1" fillId="0" borderId="0" xfId="33" applyNumberFormat="1" applyFont="1" applyAlignment="1">
      <alignment vertical="center"/>
    </xf>
    <xf numFmtId="176" fontId="0" fillId="0" borderId="0" xfId="43" applyNumberFormat="1" applyFont="1" applyAlignment="1" applyProtection="1">
      <alignment horizontal="right" vertical="center"/>
      <protection locked="0"/>
    </xf>
    <xf numFmtId="38" fontId="11" fillId="0" borderId="10" xfId="33" applyFont="1" applyBorder="1" applyAlignment="1" applyProtection="1">
      <alignment vertical="center"/>
      <protection locked="0"/>
    </xf>
    <xf numFmtId="176" fontId="23" fillId="0" borderId="0" xfId="33" applyNumberFormat="1" applyFont="1" applyAlignment="1" applyProtection="1">
      <alignment horizontal="center" vertical="center"/>
      <protection locked="0"/>
    </xf>
    <xf numFmtId="176" fontId="0" fillId="0" borderId="0" xfId="33" applyNumberFormat="1" applyFont="1" applyAlignment="1" applyProtection="1">
      <alignment vertical="center"/>
      <protection locked="0"/>
    </xf>
    <xf numFmtId="176" fontId="22" fillId="0" borderId="33" xfId="33" applyNumberFormat="1" applyFont="1" applyBorder="1" applyAlignment="1">
      <alignment vertical="center"/>
    </xf>
    <xf numFmtId="176" fontId="22" fillId="0" borderId="12" xfId="33" applyNumberFormat="1" applyFont="1" applyBorder="1" applyAlignment="1">
      <alignment vertical="center"/>
    </xf>
    <xf numFmtId="176" fontId="22" fillId="0" borderId="19" xfId="33" applyNumberFormat="1" applyFont="1" applyBorder="1" applyAlignment="1">
      <alignment vertical="center"/>
    </xf>
    <xf numFmtId="176" fontId="22" fillId="0" borderId="48" xfId="33" applyNumberFormat="1" applyFont="1" applyBorder="1" applyAlignment="1">
      <alignment vertical="center"/>
    </xf>
    <xf numFmtId="176" fontId="22" fillId="0" borderId="49" xfId="33" applyNumberFormat="1" applyFont="1" applyBorder="1" applyAlignment="1">
      <alignment vertical="center"/>
    </xf>
    <xf numFmtId="176" fontId="22" fillId="0" borderId="50" xfId="33" applyNumberFormat="1" applyFont="1" applyBorder="1" applyAlignment="1">
      <alignment vertical="center"/>
    </xf>
    <xf numFmtId="176" fontId="23" fillId="0" borderId="33" xfId="33" applyNumberFormat="1" applyFont="1" applyBorder="1" applyAlignment="1">
      <alignment horizontal="right" vertical="center" wrapText="1"/>
    </xf>
    <xf numFmtId="176" fontId="23" fillId="0" borderId="12" xfId="33" applyNumberFormat="1" applyFont="1" applyBorder="1" applyAlignment="1">
      <alignment horizontal="right" vertical="center"/>
    </xf>
    <xf numFmtId="0" fontId="23" fillId="0" borderId="19" xfId="0" applyFont="1" applyBorder="1" applyAlignment="1">
      <alignment horizontal="right" vertical="center"/>
    </xf>
    <xf numFmtId="176" fontId="23" fillId="0" borderId="18" xfId="33" applyNumberFormat="1" applyFont="1" applyBorder="1" applyAlignment="1">
      <alignment vertical="center"/>
    </xf>
    <xf numFmtId="176" fontId="23" fillId="0" borderId="12" xfId="0" applyNumberFormat="1" applyFont="1" applyBorder="1"/>
    <xf numFmtId="176" fontId="23" fillId="0" borderId="17" xfId="0" applyNumberFormat="1" applyFont="1" applyBorder="1"/>
    <xf numFmtId="176" fontId="23" fillId="0" borderId="30" xfId="33" applyNumberFormat="1" applyFont="1" applyBorder="1" applyAlignment="1">
      <alignment horizontal="right" vertical="center" wrapText="1"/>
    </xf>
    <xf numFmtId="176" fontId="23" fillId="0" borderId="31" xfId="33" applyNumberFormat="1" applyFont="1" applyBorder="1" applyAlignment="1">
      <alignment horizontal="right" vertical="center"/>
    </xf>
    <xf numFmtId="0" fontId="23" fillId="0" borderId="32" xfId="0" applyFont="1" applyBorder="1" applyAlignment="1">
      <alignment horizontal="right" vertical="center"/>
    </xf>
    <xf numFmtId="176" fontId="23" fillId="0" borderId="41" xfId="33" applyNumberFormat="1" applyFont="1" applyBorder="1" applyAlignment="1">
      <alignment vertical="center"/>
    </xf>
    <xf numFmtId="176" fontId="23" fillId="0" borderId="31" xfId="0" applyNumberFormat="1" applyFont="1" applyBorder="1"/>
    <xf numFmtId="176" fontId="23" fillId="0" borderId="42" xfId="0" applyNumberFormat="1" applyFont="1" applyBorder="1"/>
    <xf numFmtId="176" fontId="23" fillId="0" borderId="55" xfId="33" applyNumberFormat="1" applyFont="1" applyBorder="1" applyAlignment="1">
      <alignment horizontal="center" vertical="center"/>
    </xf>
    <xf numFmtId="176" fontId="23" fillId="0" borderId="38" xfId="33" applyNumberFormat="1" applyFont="1" applyBorder="1" applyAlignment="1">
      <alignment horizontal="center" vertical="center"/>
    </xf>
    <xf numFmtId="176" fontId="23" fillId="0" borderId="58" xfId="33" applyNumberFormat="1" applyFont="1" applyBorder="1" applyAlignment="1">
      <alignment horizontal="right" vertical="center"/>
    </xf>
    <xf numFmtId="176" fontId="23" fillId="0" borderId="42" xfId="33" applyNumberFormat="1" applyFont="1" applyBorder="1" applyAlignment="1">
      <alignment horizontal="right" vertical="center"/>
    </xf>
    <xf numFmtId="176" fontId="23" fillId="0" borderId="59" xfId="33" applyNumberFormat="1" applyFont="1" applyBorder="1" applyAlignment="1">
      <alignment horizontal="right" vertical="center"/>
    </xf>
    <xf numFmtId="176" fontId="23" fillId="0" borderId="43" xfId="33" applyNumberFormat="1" applyFont="1" applyBorder="1" applyAlignment="1">
      <alignment horizontal="right" vertical="center" wrapText="1"/>
    </xf>
    <xf numFmtId="176" fontId="23" fillId="0" borderId="44" xfId="33" applyNumberFormat="1" applyFont="1" applyBorder="1" applyAlignment="1">
      <alignment horizontal="right" vertical="center"/>
    </xf>
    <xf numFmtId="0" fontId="23" fillId="0" borderId="45" xfId="0" applyFont="1" applyBorder="1" applyAlignment="1">
      <alignment horizontal="right" vertical="center"/>
    </xf>
    <xf numFmtId="176" fontId="23" fillId="0" borderId="46" xfId="33" applyNumberFormat="1" applyFont="1" applyBorder="1" applyAlignment="1">
      <alignment vertical="center"/>
    </xf>
    <xf numFmtId="176" fontId="23" fillId="0" borderId="44" xfId="0" applyNumberFormat="1" applyFont="1" applyBorder="1"/>
    <xf numFmtId="176" fontId="23" fillId="0" borderId="47" xfId="0" applyNumberFormat="1" applyFont="1" applyBorder="1"/>
    <xf numFmtId="176" fontId="23" fillId="0" borderId="18" xfId="33" applyNumberFormat="1" applyFont="1" applyBorder="1" applyAlignment="1">
      <alignment horizontal="right" vertical="center"/>
    </xf>
    <xf numFmtId="176" fontId="23" fillId="0" borderId="17" xfId="33" applyNumberFormat="1" applyFont="1" applyBorder="1" applyAlignment="1">
      <alignment horizontal="right" vertical="center"/>
    </xf>
    <xf numFmtId="176" fontId="23" fillId="0" borderId="51" xfId="33" applyNumberFormat="1" applyFont="1" applyBorder="1" applyAlignment="1">
      <alignment horizontal="right" vertical="center"/>
    </xf>
    <xf numFmtId="176" fontId="23" fillId="0" borderId="49" xfId="33" applyNumberFormat="1" applyFont="1" applyBorder="1" applyAlignment="1">
      <alignment horizontal="right" vertical="center"/>
    </xf>
    <xf numFmtId="176" fontId="23" fillId="0" borderId="52" xfId="33" applyNumberFormat="1" applyFont="1" applyBorder="1" applyAlignment="1">
      <alignment horizontal="right" vertical="center"/>
    </xf>
    <xf numFmtId="176" fontId="23" fillId="0" borderId="0" xfId="33" applyNumberFormat="1" applyFont="1" applyAlignment="1">
      <alignment horizontal="center" vertical="center"/>
    </xf>
    <xf numFmtId="176" fontId="23" fillId="0" borderId="0" xfId="33" applyNumberFormat="1" applyFont="1" applyAlignment="1" applyProtection="1">
      <alignment horizontal="right" vertical="center"/>
      <protection locked="0"/>
    </xf>
    <xf numFmtId="176" fontId="22" fillId="0" borderId="34" xfId="33" applyNumberFormat="1" applyFont="1" applyBorder="1" applyAlignment="1">
      <alignment horizontal="center" vertical="center"/>
    </xf>
    <xf numFmtId="176" fontId="22" fillId="0" borderId="35" xfId="33" applyNumberFormat="1" applyFont="1" applyBorder="1" applyAlignment="1">
      <alignment horizontal="center" vertical="center"/>
    </xf>
    <xf numFmtId="176" fontId="22" fillId="0" borderId="36" xfId="33" applyNumberFormat="1" applyFont="1" applyBorder="1" applyAlignment="1">
      <alignment horizontal="center" vertical="center"/>
    </xf>
    <xf numFmtId="176" fontId="22" fillId="0" borderId="37" xfId="33" applyNumberFormat="1" applyFont="1" applyBorder="1" applyAlignment="1">
      <alignment horizontal="center" vertical="center"/>
    </xf>
    <xf numFmtId="0" fontId="22" fillId="0" borderId="35" xfId="0" applyFont="1" applyBorder="1"/>
    <xf numFmtId="0" fontId="22" fillId="0" borderId="38" xfId="0" applyFont="1" applyBorder="1"/>
    <xf numFmtId="38" fontId="3" fillId="0" borderId="30" xfId="33" applyFont="1" applyBorder="1" applyAlignment="1">
      <alignment horizontal="right" vertical="center" wrapText="1"/>
    </xf>
    <xf numFmtId="38" fontId="3" fillId="0" borderId="31" xfId="33" applyFont="1" applyBorder="1" applyAlignment="1">
      <alignment horizontal="right" vertical="center" wrapText="1"/>
    </xf>
    <xf numFmtId="38" fontId="3" fillId="0" borderId="32" xfId="33" applyFont="1" applyBorder="1" applyAlignment="1">
      <alignment horizontal="right" vertical="center" wrapText="1"/>
    </xf>
    <xf numFmtId="38" fontId="11" fillId="0" borderId="0" xfId="33" applyFont="1" applyAlignment="1">
      <alignment horizontal="left" vertical="center" wrapText="1"/>
    </xf>
    <xf numFmtId="38" fontId="11" fillId="0" borderId="28" xfId="33" applyFont="1" applyBorder="1" applyAlignment="1">
      <alignment vertical="center" wrapText="1"/>
    </xf>
    <xf numFmtId="0" fontId="0" fillId="0" borderId="29" xfId="0" applyBorder="1" applyAlignment="1">
      <alignment vertical="center"/>
    </xf>
    <xf numFmtId="38" fontId="11" fillId="0" borderId="20" xfId="33" applyFont="1" applyBorder="1" applyAlignment="1">
      <alignment horizontal="center" vertical="center"/>
    </xf>
    <xf numFmtId="38" fontId="11" fillId="0" borderId="21" xfId="33" applyFont="1" applyBorder="1" applyAlignment="1">
      <alignment horizontal="center" vertical="center"/>
    </xf>
    <xf numFmtId="38" fontId="11" fillId="0" borderId="22" xfId="33" applyFont="1" applyBorder="1" applyAlignment="1">
      <alignment horizontal="center" vertical="center"/>
    </xf>
    <xf numFmtId="38" fontId="11" fillId="0" borderId="23" xfId="33" applyFont="1" applyBorder="1" applyAlignment="1">
      <alignment horizontal="center" vertical="center"/>
    </xf>
    <xf numFmtId="38" fontId="11" fillId="0" borderId="24" xfId="33" applyFont="1" applyBorder="1" applyAlignment="1">
      <alignment horizontal="center" vertical="center" shrinkToFit="1"/>
    </xf>
    <xf numFmtId="38" fontId="11" fillId="0" borderId="25" xfId="33" applyFont="1" applyBorder="1" applyAlignment="1">
      <alignment horizontal="center" vertical="center" shrinkToFit="1"/>
    </xf>
    <xf numFmtId="38" fontId="11" fillId="0" borderId="26" xfId="33" applyFont="1" applyBorder="1" applyAlignment="1">
      <alignment horizontal="center" vertical="center"/>
    </xf>
    <xf numFmtId="38" fontId="11" fillId="0" borderId="27" xfId="33" applyFont="1" applyBorder="1" applyAlignment="1">
      <alignment horizontal="center" vertical="center"/>
    </xf>
    <xf numFmtId="38" fontId="3" fillId="0" borderId="0" xfId="33" applyFont="1" applyAlignment="1">
      <alignment horizontal="center" vertical="center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桁区切り 2" xfId="4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34"/>
  <sheetViews>
    <sheetView showZeros="0" tabSelected="1" topLeftCell="A10" zoomScale="87" zoomScaleNormal="87" workbookViewId="0">
      <selection activeCell="L19" sqref="L19"/>
    </sheetView>
  </sheetViews>
  <sheetFormatPr defaultColWidth="9" defaultRowHeight="24.9" customHeight="1" x14ac:dyDescent="0.2"/>
  <cols>
    <col min="1" max="1" width="1" style="10" customWidth="1"/>
    <col min="2" max="6" width="15.6640625" style="10" customWidth="1"/>
    <col min="7" max="7" width="2.88671875" style="10" customWidth="1"/>
    <col min="8" max="16384" width="9" style="10"/>
  </cols>
  <sheetData>
    <row r="1" spans="2:7" s="29" customFormat="1" ht="24.9" customHeight="1" x14ac:dyDescent="0.2">
      <c r="B1" s="87" t="s">
        <v>15</v>
      </c>
      <c r="C1" s="87"/>
      <c r="D1" s="87"/>
      <c r="E1" s="87"/>
      <c r="F1" s="87"/>
      <c r="G1" s="87"/>
    </row>
    <row r="2" spans="2:7" s="52" customFormat="1" ht="24.9" customHeight="1" x14ac:dyDescent="0.2">
      <c r="B2" s="51"/>
      <c r="C2" s="51"/>
      <c r="D2" s="51"/>
      <c r="E2" s="88" t="s">
        <v>53</v>
      </c>
      <c r="F2" s="88"/>
      <c r="G2" s="88"/>
    </row>
    <row r="3" spans="2:7" s="42" customFormat="1" ht="15" customHeight="1" x14ac:dyDescent="0.2">
      <c r="B3" s="87"/>
      <c r="C3" s="87"/>
      <c r="D3" s="87"/>
      <c r="E3" s="87"/>
      <c r="F3" s="87"/>
      <c r="G3" s="87"/>
    </row>
    <row r="4" spans="2:7" s="42" customFormat="1" ht="24.75" customHeight="1" x14ac:dyDescent="0.2">
      <c r="B4" s="44" t="s">
        <v>51</v>
      </c>
      <c r="C4" s="43"/>
      <c r="D4" s="43"/>
      <c r="E4" s="43"/>
      <c r="F4" s="43"/>
      <c r="G4" s="43"/>
    </row>
    <row r="5" spans="2:7" s="42" customFormat="1" ht="24.75" customHeight="1" x14ac:dyDescent="0.2">
      <c r="B5" s="45"/>
      <c r="C5" s="46"/>
      <c r="D5" s="46"/>
      <c r="E5" s="46"/>
      <c r="F5" s="46"/>
      <c r="G5" s="46"/>
    </row>
    <row r="6" spans="2:7" s="42" customFormat="1" ht="24.75" customHeight="1" x14ac:dyDescent="0.2">
      <c r="B6" s="45"/>
      <c r="C6" s="46"/>
      <c r="D6" s="46"/>
      <c r="E6" s="46"/>
      <c r="F6" s="46"/>
      <c r="G6" s="46"/>
    </row>
    <row r="7" spans="2:7" s="42" customFormat="1" ht="24.75" customHeight="1" x14ac:dyDescent="0.2">
      <c r="B7" s="45"/>
      <c r="C7" s="46"/>
      <c r="D7" s="46"/>
      <c r="E7" s="46"/>
      <c r="F7" s="46"/>
      <c r="G7" s="46"/>
    </row>
    <row r="8" spans="2:7" s="42" customFormat="1" ht="24.75" customHeight="1" x14ac:dyDescent="0.2">
      <c r="B8" s="45"/>
      <c r="C8" s="46"/>
      <c r="D8" s="46"/>
      <c r="E8" s="46"/>
      <c r="F8" s="46"/>
      <c r="G8" s="46"/>
    </row>
    <row r="9" spans="2:7" s="47" customFormat="1" ht="29.25" customHeight="1" x14ac:dyDescent="0.2">
      <c r="B9" s="46"/>
      <c r="C9" s="46"/>
      <c r="D9" s="46"/>
      <c r="E9" s="46"/>
      <c r="F9" s="46"/>
      <c r="G9" s="46"/>
    </row>
    <row r="10" spans="2:7" s="48" customFormat="1" ht="24.9" customHeight="1" x14ac:dyDescent="0.2">
      <c r="B10" s="46"/>
      <c r="C10" s="46"/>
      <c r="D10" s="46"/>
      <c r="E10" s="46"/>
      <c r="F10" s="46"/>
      <c r="G10" s="49" t="s">
        <v>52</v>
      </c>
    </row>
    <row r="11" spans="2:7" s="29" customFormat="1" ht="24.75" customHeight="1" x14ac:dyDescent="0.2"/>
    <row r="12" spans="2:7" s="29" customFormat="1" ht="15" thickBot="1" x14ac:dyDescent="0.25">
      <c r="B12" s="23" t="s">
        <v>6</v>
      </c>
    </row>
    <row r="13" spans="2:7" s="30" customFormat="1" ht="30" customHeight="1" x14ac:dyDescent="0.2">
      <c r="B13" s="89" t="s">
        <v>10</v>
      </c>
      <c r="C13" s="90"/>
      <c r="D13" s="91"/>
      <c r="E13" s="92" t="s">
        <v>7</v>
      </c>
      <c r="F13" s="93"/>
      <c r="G13" s="94"/>
    </row>
    <row r="14" spans="2:7" s="30" customFormat="1" ht="30" customHeight="1" x14ac:dyDescent="0.2">
      <c r="B14" s="53" t="s">
        <v>58</v>
      </c>
      <c r="C14" s="54"/>
      <c r="D14" s="55" t="s">
        <v>59</v>
      </c>
      <c r="E14" s="82">
        <f>明細!F10</f>
        <v>0</v>
      </c>
      <c r="F14" s="60"/>
      <c r="G14" s="83"/>
    </row>
    <row r="15" spans="2:7" s="30" customFormat="1" ht="30" customHeight="1" x14ac:dyDescent="0.2">
      <c r="B15" s="53" t="s">
        <v>42</v>
      </c>
      <c r="C15" s="54"/>
      <c r="D15" s="55" t="s">
        <v>60</v>
      </c>
      <c r="E15" s="82">
        <f>明細!F21</f>
        <v>0</v>
      </c>
      <c r="F15" s="60"/>
      <c r="G15" s="83"/>
    </row>
    <row r="16" spans="2:7" s="30" customFormat="1" ht="30" customHeight="1" x14ac:dyDescent="0.2">
      <c r="B16" s="53" t="s">
        <v>65</v>
      </c>
      <c r="C16" s="54"/>
      <c r="D16" s="55" t="s">
        <v>61</v>
      </c>
      <c r="E16" s="82">
        <f>明細!F34</f>
        <v>0</v>
      </c>
      <c r="F16" s="60"/>
      <c r="G16" s="83"/>
    </row>
    <row r="17" spans="2:7" s="30" customFormat="1" ht="30" customHeight="1" x14ac:dyDescent="0.2">
      <c r="B17" s="56" t="s">
        <v>66</v>
      </c>
      <c r="C17" s="57"/>
      <c r="D17" s="58" t="s">
        <v>62</v>
      </c>
      <c r="E17" s="84">
        <f>明細!F43</f>
        <v>0</v>
      </c>
      <c r="F17" s="85"/>
      <c r="G17" s="86"/>
    </row>
    <row r="18" spans="2:7" s="30" customFormat="1" ht="30" customHeight="1" x14ac:dyDescent="0.2">
      <c r="B18" s="53" t="s">
        <v>67</v>
      </c>
      <c r="C18" s="54"/>
      <c r="D18" s="55" t="s">
        <v>63</v>
      </c>
      <c r="E18" s="82">
        <f>明細!F53</f>
        <v>0</v>
      </c>
      <c r="F18" s="60"/>
      <c r="G18" s="83"/>
    </row>
    <row r="19" spans="2:7" s="30" customFormat="1" ht="30" customHeight="1" thickBot="1" x14ac:dyDescent="0.25">
      <c r="B19" s="53" t="s">
        <v>68</v>
      </c>
      <c r="C19" s="54"/>
      <c r="D19" s="55" t="s">
        <v>64</v>
      </c>
      <c r="E19" s="82">
        <f>明細!F62</f>
        <v>0</v>
      </c>
      <c r="F19" s="60"/>
      <c r="G19" s="83"/>
    </row>
    <row r="20" spans="2:7" s="30" customFormat="1" ht="30" customHeight="1" thickBot="1" x14ac:dyDescent="0.25">
      <c r="B20" s="76" t="s">
        <v>54</v>
      </c>
      <c r="C20" s="77"/>
      <c r="D20" s="78"/>
      <c r="E20" s="79">
        <f>SUM(E14:G19)</f>
        <v>0</v>
      </c>
      <c r="F20" s="80"/>
      <c r="G20" s="81"/>
    </row>
    <row r="21" spans="2:7" s="30" customFormat="1" ht="6" customHeight="1" x14ac:dyDescent="0.2">
      <c r="B21" s="36"/>
      <c r="C21" s="31"/>
      <c r="D21" s="32"/>
      <c r="E21" s="9"/>
      <c r="F21" s="35"/>
      <c r="G21" s="37"/>
    </row>
    <row r="22" spans="2:7" s="30" customFormat="1" ht="30" customHeight="1" x14ac:dyDescent="0.2">
      <c r="B22" s="59" t="s">
        <v>20</v>
      </c>
      <c r="C22" s="60"/>
      <c r="D22" s="61"/>
      <c r="E22" s="62">
        <f>明細!F11+明細!F22+明細!F35+明細!F44+明細!F54+明細!F63</f>
        <v>0</v>
      </c>
      <c r="F22" s="63"/>
      <c r="G22" s="64"/>
    </row>
    <row r="23" spans="2:7" s="30" customFormat="1" ht="6" customHeight="1" x14ac:dyDescent="0.2">
      <c r="B23" s="36"/>
      <c r="C23" s="31"/>
      <c r="D23" s="32"/>
      <c r="E23" s="9"/>
      <c r="F23" s="35"/>
      <c r="G23" s="37"/>
    </row>
    <row r="24" spans="2:7" s="30" customFormat="1" ht="30" customHeight="1" thickBot="1" x14ac:dyDescent="0.25">
      <c r="B24" s="65" t="s">
        <v>38</v>
      </c>
      <c r="C24" s="66"/>
      <c r="D24" s="67"/>
      <c r="E24" s="68">
        <f>E20+E22</f>
        <v>0</v>
      </c>
      <c r="F24" s="69"/>
      <c r="G24" s="70"/>
    </row>
    <row r="25" spans="2:7" s="34" customFormat="1" ht="14.25" customHeight="1" x14ac:dyDescent="0.2">
      <c r="B25" s="8"/>
      <c r="C25" s="8"/>
      <c r="D25" s="8"/>
      <c r="E25" s="9"/>
      <c r="F25" s="33"/>
      <c r="G25" s="33"/>
    </row>
    <row r="26" spans="2:7" s="29" customFormat="1" ht="14.4" x14ac:dyDescent="0.2">
      <c r="B26" s="23" t="s">
        <v>47</v>
      </c>
      <c r="C26" s="23"/>
    </row>
    <row r="27" spans="2:7" s="29" customFormat="1" ht="15" thickBot="1" x14ac:dyDescent="0.25">
      <c r="B27" s="23"/>
      <c r="C27" s="23"/>
      <c r="D27" s="75" t="s">
        <v>31</v>
      </c>
      <c r="E27" s="75"/>
      <c r="F27" s="75"/>
      <c r="G27" s="75"/>
    </row>
    <row r="28" spans="2:7" s="30" customFormat="1" ht="24" customHeight="1" x14ac:dyDescent="0.2">
      <c r="B28" s="38" t="s">
        <v>11</v>
      </c>
      <c r="C28" s="39" t="s">
        <v>12</v>
      </c>
      <c r="D28" s="39" t="s">
        <v>13</v>
      </c>
      <c r="E28" s="39" t="s">
        <v>14</v>
      </c>
      <c r="F28" s="71" t="s">
        <v>8</v>
      </c>
      <c r="G28" s="72"/>
    </row>
    <row r="29" spans="2:7" s="29" customFormat="1" ht="30" customHeight="1" thickBot="1" x14ac:dyDescent="0.25">
      <c r="B29" s="40">
        <f>INT(明細!F12/36)*2</f>
        <v>0</v>
      </c>
      <c r="C29" s="41">
        <f>INT(明細!F12/36)*12</f>
        <v>0</v>
      </c>
      <c r="D29" s="41">
        <f>INT(明細!F12/36)*12</f>
        <v>0</v>
      </c>
      <c r="E29" s="41">
        <f>INT(明細!F12/36)*10</f>
        <v>0</v>
      </c>
      <c r="F29" s="73">
        <f>SUM(B29:E29)</f>
        <v>0</v>
      </c>
      <c r="G29" s="74"/>
    </row>
    <row r="30" spans="2:7" s="34" customFormat="1" ht="14.25" customHeight="1" x14ac:dyDescent="0.2">
      <c r="B30" s="8"/>
      <c r="C30" s="8"/>
      <c r="D30" s="8"/>
      <c r="E30" s="9"/>
      <c r="F30" s="33"/>
      <c r="G30" s="33"/>
    </row>
    <row r="31" spans="2:7" s="29" customFormat="1" ht="14.4" x14ac:dyDescent="0.2">
      <c r="B31" s="23" t="s">
        <v>50</v>
      </c>
      <c r="C31" s="23"/>
    </row>
    <row r="32" spans="2:7" s="29" customFormat="1" ht="15" thickBot="1" x14ac:dyDescent="0.25">
      <c r="B32" s="23"/>
      <c r="C32" s="23"/>
      <c r="D32" s="75" t="s">
        <v>31</v>
      </c>
      <c r="E32" s="75"/>
      <c r="F32" s="75"/>
      <c r="G32" s="75"/>
    </row>
    <row r="33" spans="2:7" s="30" customFormat="1" ht="24" customHeight="1" x14ac:dyDescent="0.2">
      <c r="B33" s="38" t="s">
        <v>11</v>
      </c>
      <c r="C33" s="39" t="s">
        <v>12</v>
      </c>
      <c r="D33" s="39" t="s">
        <v>13</v>
      </c>
      <c r="E33" s="39" t="s">
        <v>14</v>
      </c>
      <c r="F33" s="71" t="s">
        <v>8</v>
      </c>
      <c r="G33" s="72"/>
    </row>
    <row r="34" spans="2:7" s="29" customFormat="1" ht="30" customHeight="1" thickBot="1" x14ac:dyDescent="0.25">
      <c r="B34" s="40">
        <f>INT(明細!F45/36*2)</f>
        <v>0</v>
      </c>
      <c r="C34" s="41">
        <f>INT(明細!F45/36*12)</f>
        <v>0</v>
      </c>
      <c r="D34" s="41">
        <f>INT(明細!F45/36*12)</f>
        <v>0</v>
      </c>
      <c r="E34" s="41">
        <f>INT(明細!F45/36*10)</f>
        <v>0</v>
      </c>
      <c r="F34" s="73">
        <f>SUM(B34:E34)</f>
        <v>0</v>
      </c>
      <c r="G34" s="74"/>
    </row>
  </sheetData>
  <sheetProtection algorithmName="SHA-512" hashValue="Lgym00RfbWVr3m8RB7EaAc/rySxa2Ix7dFSgv5VlhHQj+TbnXApNF9RznIdfaWwR1tkRreXcQdRTMIXOC7QqHg==" saltValue="TKN4JU4AKOyT2oo0aQ2how==" spinCount="100000" sheet="1" objects="1" scenarios="1"/>
  <mergeCells count="23">
    <mergeCell ref="B3:G3"/>
    <mergeCell ref="E2:G2"/>
    <mergeCell ref="B1:G1"/>
    <mergeCell ref="B13:D13"/>
    <mergeCell ref="E13:G13"/>
    <mergeCell ref="B20:D20"/>
    <mergeCell ref="E20:G20"/>
    <mergeCell ref="E14:G14"/>
    <mergeCell ref="E15:G15"/>
    <mergeCell ref="E16:G16"/>
    <mergeCell ref="E18:G18"/>
    <mergeCell ref="E19:G19"/>
    <mergeCell ref="E17:G17"/>
    <mergeCell ref="F33:G33"/>
    <mergeCell ref="F34:G34"/>
    <mergeCell ref="D27:G27"/>
    <mergeCell ref="D32:G32"/>
    <mergeCell ref="F29:G29"/>
    <mergeCell ref="B22:D22"/>
    <mergeCell ref="E22:G22"/>
    <mergeCell ref="B24:D24"/>
    <mergeCell ref="E24:G24"/>
    <mergeCell ref="F28:G28"/>
  </mergeCells>
  <phoneticPr fontId="2"/>
  <pageMargins left="0.78740157480314965" right="0.59055118110236227" top="0.78740157480314965" bottom="0.59055118110236227" header="0.51181102362204722" footer="0.51181102362204722"/>
  <pageSetup paperSize="9" orientation="portrait" r:id="rId1"/>
  <headerFooter alignWithMargins="0">
    <oddHeader>&amp;L【様式１０】内訳書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64"/>
  <sheetViews>
    <sheetView showGridLines="0" showZeros="0" view="pageBreakPreview" zoomScaleNormal="100" zoomScaleSheetLayoutView="100" workbookViewId="0">
      <selection activeCell="L19" sqref="L19"/>
    </sheetView>
  </sheetViews>
  <sheetFormatPr defaultColWidth="9" defaultRowHeight="13.2" x14ac:dyDescent="0.2"/>
  <cols>
    <col min="1" max="1" width="0.77734375" style="1" customWidth="1"/>
    <col min="2" max="2" width="43.77734375" style="6" bestFit="1" customWidth="1"/>
    <col min="3" max="3" width="11.88671875" style="1" customWidth="1"/>
    <col min="4" max="4" width="7.21875" style="7" customWidth="1"/>
    <col min="5" max="5" width="7.21875" style="18" customWidth="1"/>
    <col min="6" max="6" width="13.88671875" style="1" customWidth="1"/>
    <col min="7" max="7" width="7.77734375" style="27" bestFit="1" customWidth="1"/>
    <col min="8" max="8" width="9.21875" style="1" bestFit="1" customWidth="1"/>
    <col min="9" max="16384" width="9" style="1"/>
  </cols>
  <sheetData>
    <row r="1" spans="2:7" x14ac:dyDescent="0.2">
      <c r="B1" s="109"/>
      <c r="C1" s="109"/>
      <c r="D1" s="109"/>
      <c r="E1" s="109"/>
      <c r="F1" s="109"/>
    </row>
    <row r="2" spans="2:7" s="13" customFormat="1" ht="13.8" thickBot="1" x14ac:dyDescent="0.25">
      <c r="B2" s="12" t="s">
        <v>70</v>
      </c>
      <c r="C2" s="12"/>
      <c r="E2" s="16"/>
      <c r="F2" s="19"/>
      <c r="G2" s="28"/>
    </row>
    <row r="3" spans="2:7" s="13" customFormat="1" ht="16.5" customHeight="1" x14ac:dyDescent="0.2">
      <c r="B3" s="99" t="s">
        <v>9</v>
      </c>
      <c r="C3" s="101" t="s">
        <v>0</v>
      </c>
      <c r="D3" s="103" t="s">
        <v>1</v>
      </c>
      <c r="E3" s="105" t="s">
        <v>2</v>
      </c>
      <c r="F3" s="107" t="s">
        <v>3</v>
      </c>
      <c r="G3" s="28"/>
    </row>
    <row r="4" spans="2:7" s="2" customFormat="1" ht="13.8" thickBot="1" x14ac:dyDescent="0.25">
      <c r="B4" s="100"/>
      <c r="C4" s="102"/>
      <c r="D4" s="104"/>
      <c r="E4" s="106"/>
      <c r="F4" s="108"/>
      <c r="G4" s="27"/>
    </row>
    <row r="5" spans="2:7" ht="26.4" x14ac:dyDescent="0.2">
      <c r="B5" s="22" t="s">
        <v>22</v>
      </c>
      <c r="C5" s="50"/>
      <c r="D5" s="3">
        <v>17</v>
      </c>
      <c r="E5" s="21" t="s">
        <v>4</v>
      </c>
      <c r="F5" s="14">
        <f>C5*D5</f>
        <v>0</v>
      </c>
    </row>
    <row r="6" spans="2:7" ht="27" customHeight="1" x14ac:dyDescent="0.2">
      <c r="B6" s="22" t="s">
        <v>39</v>
      </c>
      <c r="C6" s="50"/>
      <c r="D6" s="3">
        <v>17</v>
      </c>
      <c r="E6" s="21" t="s">
        <v>4</v>
      </c>
      <c r="F6" s="14">
        <f>C6*D6</f>
        <v>0</v>
      </c>
    </row>
    <row r="7" spans="2:7" ht="27" customHeight="1" x14ac:dyDescent="0.2">
      <c r="B7" s="22" t="s">
        <v>57</v>
      </c>
      <c r="C7" s="50"/>
      <c r="D7" s="3">
        <v>17</v>
      </c>
      <c r="E7" s="21" t="s">
        <v>4</v>
      </c>
      <c r="F7" s="14"/>
    </row>
    <row r="8" spans="2:7" ht="27" customHeight="1" x14ac:dyDescent="0.2">
      <c r="B8" s="22" t="s">
        <v>69</v>
      </c>
      <c r="C8" s="50"/>
      <c r="D8" s="3">
        <v>17</v>
      </c>
      <c r="E8" s="21" t="s">
        <v>4</v>
      </c>
      <c r="F8" s="14"/>
    </row>
    <row r="9" spans="2:7" ht="5.25" customHeight="1" x14ac:dyDescent="0.2">
      <c r="B9" s="24"/>
      <c r="C9" s="4"/>
      <c r="D9" s="5"/>
      <c r="E9" s="17"/>
      <c r="F9" s="20"/>
    </row>
    <row r="10" spans="2:7" ht="20.100000000000001" customHeight="1" thickBot="1" x14ac:dyDescent="0.25">
      <c r="B10" s="95" t="s">
        <v>19</v>
      </c>
      <c r="C10" s="96"/>
      <c r="D10" s="96"/>
      <c r="E10" s="97"/>
      <c r="F10" s="15">
        <f>SUM(F5:F8)</f>
        <v>0</v>
      </c>
      <c r="G10" s="27" t="s">
        <v>25</v>
      </c>
    </row>
    <row r="11" spans="2:7" ht="20.100000000000001" customHeight="1" thickBot="1" x14ac:dyDescent="0.25">
      <c r="B11" s="95" t="s">
        <v>20</v>
      </c>
      <c r="C11" s="96"/>
      <c r="D11" s="96"/>
      <c r="E11" s="97"/>
      <c r="F11" s="15">
        <f>INT(F10*0.1)</f>
        <v>0</v>
      </c>
    </row>
    <row r="12" spans="2:7" ht="20.100000000000001" customHeight="1" thickBot="1" x14ac:dyDescent="0.25">
      <c r="B12" s="95" t="s">
        <v>21</v>
      </c>
      <c r="C12" s="96"/>
      <c r="D12" s="96"/>
      <c r="E12" s="97"/>
      <c r="F12" s="15">
        <f>F10+F11</f>
        <v>0</v>
      </c>
    </row>
    <row r="13" spans="2:7" x14ac:dyDescent="0.2">
      <c r="B13" s="98"/>
      <c r="C13" s="98"/>
      <c r="D13" s="98"/>
      <c r="E13" s="98"/>
      <c r="F13" s="98"/>
    </row>
    <row r="14" spans="2:7" s="13" customFormat="1" ht="13.8" thickBot="1" x14ac:dyDescent="0.25">
      <c r="B14" s="12" t="s">
        <v>42</v>
      </c>
      <c r="C14" s="12"/>
      <c r="E14" s="16"/>
      <c r="F14" s="19"/>
      <c r="G14" s="28"/>
    </row>
    <row r="15" spans="2:7" s="13" customFormat="1" ht="16.5" customHeight="1" x14ac:dyDescent="0.2">
      <c r="B15" s="99" t="s">
        <v>9</v>
      </c>
      <c r="C15" s="101" t="s">
        <v>0</v>
      </c>
      <c r="D15" s="103" t="s">
        <v>1</v>
      </c>
      <c r="E15" s="105" t="s">
        <v>2</v>
      </c>
      <c r="F15" s="107" t="s">
        <v>3</v>
      </c>
      <c r="G15" s="28"/>
    </row>
    <row r="16" spans="2:7" s="2" customFormat="1" ht="16.5" customHeight="1" thickBot="1" x14ac:dyDescent="0.25">
      <c r="B16" s="100"/>
      <c r="C16" s="102"/>
      <c r="D16" s="104"/>
      <c r="E16" s="106"/>
      <c r="F16" s="108"/>
      <c r="G16" s="27"/>
    </row>
    <row r="17" spans="2:7" ht="20.100000000000001" customHeight="1" x14ac:dyDescent="0.2">
      <c r="B17" s="22" t="s">
        <v>32</v>
      </c>
      <c r="C17" s="50"/>
      <c r="D17" s="3">
        <v>17</v>
      </c>
      <c r="E17" s="21" t="s">
        <v>55</v>
      </c>
      <c r="F17" s="14">
        <f>C17*D17</f>
        <v>0</v>
      </c>
    </row>
    <row r="18" spans="2:7" ht="20.100000000000001" customHeight="1" x14ac:dyDescent="0.2">
      <c r="B18" s="22" t="s">
        <v>33</v>
      </c>
      <c r="C18" s="50"/>
      <c r="D18" s="3">
        <v>17</v>
      </c>
      <c r="E18" s="21" t="s">
        <v>41</v>
      </c>
      <c r="F18" s="14">
        <f>C18*D18</f>
        <v>0</v>
      </c>
    </row>
    <row r="19" spans="2:7" ht="20.100000000000001" customHeight="1" x14ac:dyDescent="0.2">
      <c r="B19" s="22" t="s">
        <v>34</v>
      </c>
      <c r="C19" s="50"/>
      <c r="D19" s="3">
        <v>17</v>
      </c>
      <c r="E19" s="21" t="s">
        <v>23</v>
      </c>
      <c r="F19" s="14">
        <f>C19*D19</f>
        <v>0</v>
      </c>
    </row>
    <row r="20" spans="2:7" ht="5.25" customHeight="1" x14ac:dyDescent="0.2">
      <c r="B20" s="24"/>
      <c r="C20" s="4"/>
      <c r="D20" s="5"/>
      <c r="E20" s="17"/>
      <c r="F20" s="20"/>
    </row>
    <row r="21" spans="2:7" ht="20.100000000000001" customHeight="1" thickBot="1" x14ac:dyDescent="0.25">
      <c r="B21" s="95" t="s">
        <v>16</v>
      </c>
      <c r="C21" s="96"/>
      <c r="D21" s="96"/>
      <c r="E21" s="97"/>
      <c r="F21" s="15">
        <f>SUM(F17:F19)</f>
        <v>0</v>
      </c>
      <c r="G21" s="27" t="s">
        <v>26</v>
      </c>
    </row>
    <row r="22" spans="2:7" ht="20.100000000000001" customHeight="1" thickBot="1" x14ac:dyDescent="0.25">
      <c r="B22" s="95" t="s">
        <v>18</v>
      </c>
      <c r="C22" s="96"/>
      <c r="D22" s="96"/>
      <c r="E22" s="97"/>
      <c r="F22" s="15">
        <f>INT(F21*0.1)</f>
        <v>0</v>
      </c>
    </row>
    <row r="23" spans="2:7" ht="20.100000000000001" customHeight="1" thickBot="1" x14ac:dyDescent="0.25">
      <c r="B23" s="95" t="s">
        <v>17</v>
      </c>
      <c r="C23" s="96"/>
      <c r="D23" s="96"/>
      <c r="E23" s="97"/>
      <c r="F23" s="15">
        <f>F21+F22</f>
        <v>0</v>
      </c>
    </row>
    <row r="25" spans="2:7" s="13" customFormat="1" ht="13.8" thickBot="1" x14ac:dyDescent="0.25">
      <c r="B25" s="12" t="s">
        <v>43</v>
      </c>
      <c r="C25" s="12"/>
      <c r="E25" s="16"/>
      <c r="F25" s="19"/>
      <c r="G25" s="28"/>
    </row>
    <row r="26" spans="2:7" s="13" customFormat="1" ht="16.5" customHeight="1" x14ac:dyDescent="0.2">
      <c r="B26" s="99" t="s">
        <v>9</v>
      </c>
      <c r="C26" s="101" t="s">
        <v>0</v>
      </c>
      <c r="D26" s="103" t="s">
        <v>1</v>
      </c>
      <c r="E26" s="105" t="s">
        <v>2</v>
      </c>
      <c r="F26" s="107" t="s">
        <v>3</v>
      </c>
      <c r="G26" s="28"/>
    </row>
    <row r="27" spans="2:7" s="2" customFormat="1" ht="16.5" customHeight="1" thickBot="1" x14ac:dyDescent="0.25">
      <c r="B27" s="100"/>
      <c r="C27" s="102"/>
      <c r="D27" s="104"/>
      <c r="E27" s="106"/>
      <c r="F27" s="108"/>
      <c r="G27" s="27"/>
    </row>
    <row r="28" spans="2:7" ht="20.100000000000001" customHeight="1" x14ac:dyDescent="0.2">
      <c r="B28" s="22" t="s">
        <v>71</v>
      </c>
      <c r="C28" s="50"/>
      <c r="D28" s="3">
        <v>22</v>
      </c>
      <c r="E28" s="21" t="s">
        <v>4</v>
      </c>
      <c r="F28" s="14">
        <f>C28*D28</f>
        <v>0</v>
      </c>
    </row>
    <row r="29" spans="2:7" ht="20.100000000000001" customHeight="1" x14ac:dyDescent="0.2">
      <c r="B29" s="22" t="s">
        <v>35</v>
      </c>
      <c r="C29" s="50"/>
      <c r="D29" s="3">
        <v>22</v>
      </c>
      <c r="E29" s="21" t="s">
        <v>55</v>
      </c>
      <c r="F29" s="14">
        <f>C29*D29</f>
        <v>0</v>
      </c>
    </row>
    <row r="30" spans="2:7" ht="20.100000000000001" customHeight="1" x14ac:dyDescent="0.2">
      <c r="B30" s="22" t="s">
        <v>40</v>
      </c>
      <c r="C30" s="50"/>
      <c r="D30" s="3">
        <v>22</v>
      </c>
      <c r="E30" s="21" t="s">
        <v>41</v>
      </c>
      <c r="F30" s="14">
        <f>C30*D30</f>
        <v>0</v>
      </c>
    </row>
    <row r="31" spans="2:7" ht="20.100000000000001" customHeight="1" x14ac:dyDescent="0.2">
      <c r="B31" s="22" t="s">
        <v>36</v>
      </c>
      <c r="C31" s="50"/>
      <c r="D31" s="3">
        <v>22</v>
      </c>
      <c r="E31" s="21" t="s">
        <v>23</v>
      </c>
      <c r="F31" s="14">
        <f>C31*D31</f>
        <v>0</v>
      </c>
    </row>
    <row r="32" spans="2:7" ht="20.100000000000001" customHeight="1" x14ac:dyDescent="0.2">
      <c r="B32" s="22" t="s">
        <v>37</v>
      </c>
      <c r="C32" s="50"/>
      <c r="D32" s="3">
        <v>3</v>
      </c>
      <c r="E32" s="21" t="s">
        <v>41</v>
      </c>
      <c r="F32" s="14">
        <f>C32*D32</f>
        <v>0</v>
      </c>
    </row>
    <row r="33" spans="2:8" ht="5.25" customHeight="1" x14ac:dyDescent="0.2">
      <c r="B33" s="24"/>
      <c r="C33" s="4"/>
      <c r="D33" s="5"/>
      <c r="E33" s="17"/>
      <c r="F33" s="20"/>
    </row>
    <row r="34" spans="2:8" ht="20.100000000000001" customHeight="1" thickBot="1" x14ac:dyDescent="0.25">
      <c r="B34" s="95" t="s">
        <v>16</v>
      </c>
      <c r="C34" s="96"/>
      <c r="D34" s="96"/>
      <c r="E34" s="97"/>
      <c r="F34" s="15">
        <f>SUM(F28:F32)</f>
        <v>0</v>
      </c>
      <c r="G34" s="27" t="s">
        <v>27</v>
      </c>
    </row>
    <row r="35" spans="2:8" ht="20.100000000000001" customHeight="1" thickBot="1" x14ac:dyDescent="0.25">
      <c r="B35" s="95" t="s">
        <v>18</v>
      </c>
      <c r="C35" s="96"/>
      <c r="D35" s="96"/>
      <c r="E35" s="97"/>
      <c r="F35" s="15">
        <f>INT(F34*0.1)</f>
        <v>0</v>
      </c>
    </row>
    <row r="36" spans="2:8" ht="20.100000000000001" customHeight="1" thickBot="1" x14ac:dyDescent="0.25">
      <c r="B36" s="95" t="s">
        <v>17</v>
      </c>
      <c r="C36" s="96"/>
      <c r="D36" s="96"/>
      <c r="E36" s="97"/>
      <c r="F36" s="15">
        <f>F34+F35</f>
        <v>0</v>
      </c>
    </row>
    <row r="38" spans="2:8" s="13" customFormat="1" ht="13.8" thickBot="1" x14ac:dyDescent="0.25">
      <c r="B38" s="12" t="s">
        <v>46</v>
      </c>
      <c r="C38" s="12"/>
      <c r="E38" s="16"/>
      <c r="F38" s="19"/>
      <c r="G38" s="28"/>
    </row>
    <row r="39" spans="2:8" s="13" customFormat="1" ht="16.5" customHeight="1" x14ac:dyDescent="0.2">
      <c r="B39" s="99" t="s">
        <v>9</v>
      </c>
      <c r="C39" s="101" t="s">
        <v>0</v>
      </c>
      <c r="D39" s="103" t="s">
        <v>1</v>
      </c>
      <c r="E39" s="105" t="s">
        <v>2</v>
      </c>
      <c r="F39" s="107" t="s">
        <v>3</v>
      </c>
      <c r="G39" s="28"/>
    </row>
    <row r="40" spans="2:8" s="2" customFormat="1" ht="16.5" customHeight="1" thickBot="1" x14ac:dyDescent="0.25">
      <c r="B40" s="100"/>
      <c r="C40" s="102"/>
      <c r="D40" s="104"/>
      <c r="E40" s="106"/>
      <c r="F40" s="108"/>
      <c r="G40" s="27"/>
    </row>
    <row r="41" spans="2:8" ht="20.100000000000001" customHeight="1" x14ac:dyDescent="0.2">
      <c r="B41" s="22" t="s">
        <v>56</v>
      </c>
      <c r="C41" s="50"/>
      <c r="D41" s="3">
        <v>22</v>
      </c>
      <c r="E41" s="21" t="s">
        <v>4</v>
      </c>
      <c r="F41" s="14">
        <f>C41*D41</f>
        <v>0</v>
      </c>
      <c r="H41" s="25"/>
    </row>
    <row r="42" spans="2:8" ht="5.25" customHeight="1" x14ac:dyDescent="0.2">
      <c r="B42" s="24"/>
      <c r="C42" s="4"/>
      <c r="D42" s="5"/>
      <c r="E42" s="17"/>
      <c r="F42" s="20"/>
    </row>
    <row r="43" spans="2:8" ht="20.100000000000001" customHeight="1" thickBot="1" x14ac:dyDescent="0.25">
      <c r="B43" s="95" t="s">
        <v>19</v>
      </c>
      <c r="C43" s="96"/>
      <c r="D43" s="96"/>
      <c r="E43" s="97"/>
      <c r="F43" s="15">
        <f>SUM(F41:F41)</f>
        <v>0</v>
      </c>
      <c r="G43" s="27" t="s">
        <v>28</v>
      </c>
    </row>
    <row r="44" spans="2:8" ht="20.100000000000001" customHeight="1" thickBot="1" x14ac:dyDescent="0.25">
      <c r="B44" s="95" t="s">
        <v>20</v>
      </c>
      <c r="C44" s="96"/>
      <c r="D44" s="96"/>
      <c r="E44" s="97"/>
      <c r="F44" s="15">
        <f>INT(F41*0.1)</f>
        <v>0</v>
      </c>
    </row>
    <row r="45" spans="2:8" ht="20.100000000000001" customHeight="1" thickBot="1" x14ac:dyDescent="0.25">
      <c r="B45" s="95" t="s">
        <v>21</v>
      </c>
      <c r="C45" s="96"/>
      <c r="D45" s="96"/>
      <c r="E45" s="97"/>
      <c r="F45" s="15">
        <f>F43+F44</f>
        <v>0</v>
      </c>
    </row>
    <row r="46" spans="2:8" x14ac:dyDescent="0.2">
      <c r="B46" s="11"/>
    </row>
    <row r="47" spans="2:8" s="13" customFormat="1" ht="13.8" thickBot="1" x14ac:dyDescent="0.25">
      <c r="B47" s="12" t="s">
        <v>44</v>
      </c>
      <c r="C47" s="12"/>
      <c r="E47" s="16"/>
      <c r="F47" s="19"/>
      <c r="G47" s="28"/>
    </row>
    <row r="48" spans="2:8" s="13" customFormat="1" ht="16.5" customHeight="1" x14ac:dyDescent="0.2">
      <c r="B48" s="99" t="s">
        <v>9</v>
      </c>
      <c r="C48" s="101" t="s">
        <v>0</v>
      </c>
      <c r="D48" s="103" t="s">
        <v>1</v>
      </c>
      <c r="E48" s="105" t="s">
        <v>2</v>
      </c>
      <c r="F48" s="107" t="s">
        <v>3</v>
      </c>
      <c r="G48" s="28"/>
    </row>
    <row r="49" spans="2:7" s="2" customFormat="1" ht="16.5" customHeight="1" thickBot="1" x14ac:dyDescent="0.25">
      <c r="B49" s="100"/>
      <c r="C49" s="102"/>
      <c r="D49" s="104"/>
      <c r="E49" s="106"/>
      <c r="F49" s="108"/>
      <c r="G49" s="27"/>
    </row>
    <row r="50" spans="2:7" ht="20.100000000000001" customHeight="1" x14ac:dyDescent="0.2">
      <c r="B50" s="22" t="s">
        <v>48</v>
      </c>
      <c r="C50" s="50"/>
      <c r="D50" s="3">
        <v>1</v>
      </c>
      <c r="E50" s="21" t="s">
        <v>5</v>
      </c>
      <c r="F50" s="14">
        <f>C50*D50</f>
        <v>0</v>
      </c>
    </row>
    <row r="51" spans="2:7" ht="20.100000000000001" customHeight="1" x14ac:dyDescent="0.2">
      <c r="B51" s="22" t="s">
        <v>24</v>
      </c>
      <c r="C51" s="50"/>
      <c r="D51" s="3">
        <v>1</v>
      </c>
      <c r="E51" s="21" t="s">
        <v>5</v>
      </c>
      <c r="F51" s="14">
        <f>C51*D51</f>
        <v>0</v>
      </c>
    </row>
    <row r="52" spans="2:7" ht="5.25" customHeight="1" x14ac:dyDescent="0.2">
      <c r="B52" s="24"/>
      <c r="C52" s="4"/>
      <c r="D52" s="5"/>
      <c r="E52" s="17"/>
      <c r="F52" s="20"/>
    </row>
    <row r="53" spans="2:7" ht="20.100000000000001" customHeight="1" thickBot="1" x14ac:dyDescent="0.25">
      <c r="B53" s="95" t="s">
        <v>19</v>
      </c>
      <c r="C53" s="96"/>
      <c r="D53" s="96"/>
      <c r="E53" s="97"/>
      <c r="F53" s="15">
        <f>SUM(F50:F51)</f>
        <v>0</v>
      </c>
      <c r="G53" s="27" t="s">
        <v>29</v>
      </c>
    </row>
    <row r="54" spans="2:7" ht="20.100000000000001" customHeight="1" thickBot="1" x14ac:dyDescent="0.25">
      <c r="B54" s="95" t="s">
        <v>20</v>
      </c>
      <c r="C54" s="96"/>
      <c r="D54" s="96"/>
      <c r="E54" s="97"/>
      <c r="F54" s="15">
        <f>INT(F53*0.1)</f>
        <v>0</v>
      </c>
    </row>
    <row r="55" spans="2:7" ht="20.100000000000001" customHeight="1" thickBot="1" x14ac:dyDescent="0.25">
      <c r="B55" s="95" t="s">
        <v>21</v>
      </c>
      <c r="C55" s="96"/>
      <c r="D55" s="96"/>
      <c r="E55" s="97"/>
      <c r="F55" s="15">
        <f>F53+F54</f>
        <v>0</v>
      </c>
    </row>
    <row r="56" spans="2:7" x14ac:dyDescent="0.2">
      <c r="B56" s="26"/>
      <c r="C56" s="26"/>
      <c r="D56" s="26"/>
      <c r="E56" s="26"/>
      <c r="F56" s="12"/>
    </row>
    <row r="57" spans="2:7" s="13" customFormat="1" ht="13.8" thickBot="1" x14ac:dyDescent="0.25">
      <c r="B57" s="12" t="s">
        <v>45</v>
      </c>
      <c r="C57" s="12"/>
      <c r="E57" s="16"/>
      <c r="F57" s="19"/>
      <c r="G57" s="28"/>
    </row>
    <row r="58" spans="2:7" s="13" customFormat="1" ht="16.5" customHeight="1" x14ac:dyDescent="0.2">
      <c r="B58" s="99" t="s">
        <v>9</v>
      </c>
      <c r="C58" s="101" t="s">
        <v>0</v>
      </c>
      <c r="D58" s="103" t="s">
        <v>1</v>
      </c>
      <c r="E58" s="105" t="s">
        <v>2</v>
      </c>
      <c r="F58" s="107" t="s">
        <v>3</v>
      </c>
      <c r="G58" s="28"/>
    </row>
    <row r="59" spans="2:7" s="2" customFormat="1" ht="16.5" customHeight="1" thickBot="1" x14ac:dyDescent="0.25">
      <c r="B59" s="100"/>
      <c r="C59" s="102"/>
      <c r="D59" s="104"/>
      <c r="E59" s="106"/>
      <c r="F59" s="108"/>
      <c r="G59" s="27"/>
    </row>
    <row r="60" spans="2:7" ht="20.100000000000001" customHeight="1" x14ac:dyDescent="0.2">
      <c r="B60" s="22" t="s">
        <v>49</v>
      </c>
      <c r="C60" s="50"/>
      <c r="D60" s="3">
        <v>1</v>
      </c>
      <c r="E60" s="21" t="s">
        <v>5</v>
      </c>
      <c r="F60" s="14">
        <f>C60*D60</f>
        <v>0</v>
      </c>
    </row>
    <row r="61" spans="2:7" ht="5.25" customHeight="1" x14ac:dyDescent="0.2">
      <c r="B61" s="24"/>
      <c r="C61" s="4"/>
      <c r="D61" s="5"/>
      <c r="E61" s="17"/>
      <c r="F61" s="20"/>
    </row>
    <row r="62" spans="2:7" ht="20.100000000000001" customHeight="1" thickBot="1" x14ac:dyDescent="0.25">
      <c r="B62" s="95" t="s">
        <v>19</v>
      </c>
      <c r="C62" s="96"/>
      <c r="D62" s="96"/>
      <c r="E62" s="97"/>
      <c r="F62" s="15">
        <f>SUM(F60:F60)</f>
        <v>0</v>
      </c>
      <c r="G62" s="27" t="s">
        <v>30</v>
      </c>
    </row>
    <row r="63" spans="2:7" ht="20.100000000000001" customHeight="1" thickBot="1" x14ac:dyDescent="0.25">
      <c r="B63" s="95" t="s">
        <v>20</v>
      </c>
      <c r="C63" s="96"/>
      <c r="D63" s="96"/>
      <c r="E63" s="97"/>
      <c r="F63" s="15">
        <f>INT(F60*0.1)</f>
        <v>0</v>
      </c>
    </row>
    <row r="64" spans="2:7" ht="20.100000000000001" customHeight="1" thickBot="1" x14ac:dyDescent="0.25">
      <c r="B64" s="95" t="s">
        <v>21</v>
      </c>
      <c r="C64" s="96"/>
      <c r="D64" s="96"/>
      <c r="E64" s="97"/>
      <c r="F64" s="15">
        <f>F62+F63</f>
        <v>0</v>
      </c>
    </row>
  </sheetData>
  <sheetProtection algorithmName="SHA-512" hashValue="vDVNum7yeH02dptwKvroewmC+9tZy0y9SjhCCJafy6wP+TsToVScz1NTHUvv0HakD0CIg4oRdwATtFF5CY2/Rw==" saltValue="OYft3mArYqIJPDKQLOy6aw==" spinCount="100000" sheet="1" objects="1" scenarios="1"/>
  <mergeCells count="50">
    <mergeCell ref="B64:E64"/>
    <mergeCell ref="B58:B59"/>
    <mergeCell ref="C58:C59"/>
    <mergeCell ref="D58:D59"/>
    <mergeCell ref="E58:E59"/>
    <mergeCell ref="B55:E55"/>
    <mergeCell ref="F58:F59"/>
    <mergeCell ref="B62:E62"/>
    <mergeCell ref="B63:E63"/>
    <mergeCell ref="F48:F49"/>
    <mergeCell ref="B48:B49"/>
    <mergeCell ref="C48:C49"/>
    <mergeCell ref="D48:D49"/>
    <mergeCell ref="E48:E49"/>
    <mergeCell ref="F26:F27"/>
    <mergeCell ref="B34:E34"/>
    <mergeCell ref="B35:E35"/>
    <mergeCell ref="B36:E36"/>
    <mergeCell ref="B54:E54"/>
    <mergeCell ref="B53:E53"/>
    <mergeCell ref="B39:B40"/>
    <mergeCell ref="C39:C40"/>
    <mergeCell ref="D39:D40"/>
    <mergeCell ref="E39:E40"/>
    <mergeCell ref="B43:E43"/>
    <mergeCell ref="B44:E44"/>
    <mergeCell ref="B45:E45"/>
    <mergeCell ref="F39:F40"/>
    <mergeCell ref="B21:E21"/>
    <mergeCell ref="B22:E22"/>
    <mergeCell ref="B23:E23"/>
    <mergeCell ref="B26:B27"/>
    <mergeCell ref="C26:C27"/>
    <mergeCell ref="D26:D27"/>
    <mergeCell ref="E26:E27"/>
    <mergeCell ref="B1:F1"/>
    <mergeCell ref="B3:B4"/>
    <mergeCell ref="C3:C4"/>
    <mergeCell ref="D3:D4"/>
    <mergeCell ref="E3:E4"/>
    <mergeCell ref="F3:F4"/>
    <mergeCell ref="B10:E10"/>
    <mergeCell ref="B11:E11"/>
    <mergeCell ref="B12:E12"/>
    <mergeCell ref="B13:F13"/>
    <mergeCell ref="B15:B16"/>
    <mergeCell ref="C15:C16"/>
    <mergeCell ref="D15:D16"/>
    <mergeCell ref="E15:E16"/>
    <mergeCell ref="F15:F16"/>
  </mergeCells>
  <phoneticPr fontId="2"/>
  <pageMargins left="0.78740157480314965" right="0.39370078740157483" top="0.82677165354330717" bottom="0.78740157480314965" header="0.59055118110236227" footer="0.51181102362204722"/>
  <pageSetup paperSize="9" scale="99" fitToHeight="0" orientation="portrait" r:id="rId1"/>
  <headerFooter alignWithMargins="0">
    <oddHeader>&amp;C&amp;"ＭＳ Ｐゴシック,太字"みやこ町タブレット端末等導入事業</oddHeader>
    <oddFooter>&amp;R&amp;P/&amp;N</oddFooter>
  </headerFooter>
  <rowBreaks count="2" manualBreakCount="2">
    <brk id="45" max="6" man="1"/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総括</vt:lpstr>
      <vt:lpstr>明細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2024-10-03T10:05:23Z</cp:lastPrinted>
  <dcterms:created xsi:type="dcterms:W3CDTF">1997-01-08T22:48:59Z</dcterms:created>
  <dcterms:modified xsi:type="dcterms:W3CDTF">2024-10-03T10:05:39Z</dcterms:modified>
</cp:coreProperties>
</file>