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<sst xmlns="http://schemas.openxmlformats.org/spreadsheetml/2006/main" count="221" uniqueCount="111">
  <si>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</si>
  <si>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</si>
  <si>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</si>
  <si>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</si>
  <si>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</si>
  <si>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</si>
  <si>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</si>
  <si>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</si>
  <si>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</si>
  <si>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</si>
  <si>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</si>
  <si>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</si>
  <si>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</si>
  <si>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</si>
  <si>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</si>
  <si>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</si>
  <si>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</si>
  <si>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</si>
  <si>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</si>
  <si>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</si>
  <si>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</si>
  <si>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</si>
  <si>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</si>
  <si>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</si>
  <si>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</si>
  <si>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</si>
  <si>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</si>
  <si>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</si>
  <si>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</si>
  <si>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</si>
  <si>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</si>
  <si>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</si>
  <si>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</si>
  <si>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</si>
  <si>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</si>
  <si>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</si>
  <si>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</si>
  <si>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</si>
  <si>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</si>
  <si>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</si>
  <si>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</si>
  <si>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</si>
  <si>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</si>
  <si>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</si>
  <si>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</si>
  <si>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</si>
  <si>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</si>
  <si>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</si>
  <si>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</si>
  <si>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</si>
  <si>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</si>
  <si>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</si>
  <si>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</si>
  <si>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</si>
  <si>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</si>
  <si>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</si>
  <si>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</si>
  <si>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</si>
  <si>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</si>
  <si>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</si>
  <si>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</si>
  <si>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</si>
  <si>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</si>
  <si>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</si>
  <si>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</si>
  <si>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</si>
  <si>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</si>
  <si>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</si>
  <si>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</si>
  <si>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</si>
  <si>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</si>
  <si>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</si>
  <si>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</si>
  <si>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</si>
  <si>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</si>
  <si>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</si>
  <si>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</si>
  <si>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</si>
  <si>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</si>
  <si>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</si>
  <si>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</si>
  <si>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</si>
  <si>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</si>
  <si>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</si>
  <si>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</si>
  <si>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</si>
  <si>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</si>
  <si>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</si>
  <si>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</si>
  <si>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</si>
  <si>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</si>
  <si>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</si>
  <si>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</si>
  <si>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</si>
  <si>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</si>
  <si>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</si>
  <si>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みやこ町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</si>
  <si>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</si>
  <si>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</si>
  <si>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</si>
  <si>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</si>
  <si>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</si>
  <si>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</si>
  <si>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</si>
  <si>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</si>
  <si>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</si>
  <si>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</si>
  <si>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</si>
  <si>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管渠の改修については、平成23年度に一部のみ改修を行っているが、今後、老朽化等により改修が必要となる。</t>
    <rPh sb="0" eb="2">
      <t>カンキョ</t>
    </rPh>
    <rPh sb="3" eb="5">
      <t>カイシュウ</t>
    </rPh>
    <rPh sb="11" eb="13">
      <t>ヘイセイ</t>
    </rPh>
    <rPh sb="15" eb="17">
      <t>ネンド</t>
    </rPh>
    <rPh sb="18" eb="20">
      <t>イチブ</t>
    </rPh>
    <rPh sb="22" eb="24">
      <t>カイシュウ</t>
    </rPh>
    <rPh sb="25" eb="26">
      <t>オコナ</t>
    </rPh>
    <rPh sb="32" eb="34">
      <t>コンゴ</t>
    </rPh>
    <rPh sb="35" eb="38">
      <t>ロウキュウカ</t>
    </rPh>
    <rPh sb="38" eb="39">
      <t>トウ</t>
    </rPh>
    <rPh sb="42" eb="44">
      <t>カイシュウ</t>
    </rPh>
    <rPh sb="45" eb="47">
      <t>ヒツヨウ</t>
    </rPh>
    <phoneticPr fontId="4"/>
  </si>
  <si>
    <t>経営の健全性については「収益的収支比率」、「経費回収率」ともに100％を切っていることから、使用料で賄えない費用を一般会計繰入金に頼っており、十分な状況ではない。
経営の効率性みついては「汚水処理原価」は低く、「施設使用率」高いため効率性はおおむね良好な状況であるが、「水洗化率」は平均値より低いため更なる利用者の増加を図る必要がある。
企業債残高対事業規模比較は現在、低い状況であるが、将来的には管渠改修等の費用が見込まれ増加すると思われる。</t>
    <rPh sb="0" eb="2">
      <t>ケイエイ</t>
    </rPh>
    <rPh sb="3" eb="6">
      <t>ケンゼンセイ</t>
    </rPh>
    <rPh sb="12" eb="15">
      <t>シュウエキテキ</t>
    </rPh>
    <rPh sb="15" eb="17">
      <t>シュウシ</t>
    </rPh>
    <rPh sb="17" eb="19">
      <t>ヒリツ</t>
    </rPh>
    <rPh sb="22" eb="24">
      <t>ケイヒ</t>
    </rPh>
    <rPh sb="24" eb="26">
      <t>カイシュウ</t>
    </rPh>
    <rPh sb="26" eb="27">
      <t>リツ</t>
    </rPh>
    <rPh sb="36" eb="37">
      <t>キ</t>
    </rPh>
    <rPh sb="46" eb="48">
      <t>シヨウ</t>
    </rPh>
    <rPh sb="48" eb="49">
      <t>リョウ</t>
    </rPh>
    <rPh sb="50" eb="51">
      <t>マカナ</t>
    </rPh>
    <rPh sb="54" eb="56">
      <t>ヒヨウ</t>
    </rPh>
    <rPh sb="57" eb="59">
      <t>イッパン</t>
    </rPh>
    <rPh sb="59" eb="61">
      <t>カイケイ</t>
    </rPh>
    <rPh sb="61" eb="63">
      <t>クリイレ</t>
    </rPh>
    <rPh sb="63" eb="64">
      <t>キン</t>
    </rPh>
    <rPh sb="65" eb="66">
      <t>タヨ</t>
    </rPh>
    <rPh sb="71" eb="73">
      <t>ジュウブン</t>
    </rPh>
    <rPh sb="74" eb="76">
      <t>ジョウキョウ</t>
    </rPh>
    <rPh sb="82" eb="84">
      <t>ケイエイ</t>
    </rPh>
    <rPh sb="85" eb="87">
      <t>コウリツ</t>
    </rPh>
    <rPh sb="87" eb="88">
      <t>セイ</t>
    </rPh>
    <rPh sb="94" eb="96">
      <t>オスイ</t>
    </rPh>
    <rPh sb="96" eb="98">
      <t>ショリ</t>
    </rPh>
    <rPh sb="98" eb="100">
      <t>ゲンカ</t>
    </rPh>
    <rPh sb="102" eb="103">
      <t>ヒク</t>
    </rPh>
    <rPh sb="106" eb="108">
      <t>シセツ</t>
    </rPh>
    <rPh sb="108" eb="110">
      <t>シヨウ</t>
    </rPh>
    <rPh sb="110" eb="111">
      <t>リツ</t>
    </rPh>
    <rPh sb="112" eb="113">
      <t>タカ</t>
    </rPh>
    <rPh sb="116" eb="119">
      <t>コウリツセイ</t>
    </rPh>
    <rPh sb="124" eb="126">
      <t>リョウコウ</t>
    </rPh>
    <rPh sb="127" eb="129">
      <t>ジョウキョウ</t>
    </rPh>
    <rPh sb="135" eb="138">
      <t>スイセンカ</t>
    </rPh>
    <rPh sb="138" eb="139">
      <t>リツ</t>
    </rPh>
    <rPh sb="141" eb="144">
      <t>ヘイキンチ</t>
    </rPh>
    <rPh sb="146" eb="147">
      <t>ヒク</t>
    </rPh>
    <rPh sb="150" eb="151">
      <t>サラ</t>
    </rPh>
    <rPh sb="153" eb="156">
      <t>リヨウシャ</t>
    </rPh>
    <rPh sb="157" eb="158">
      <t>ゾウ</t>
    </rPh>
    <rPh sb="158" eb="159">
      <t>カ</t>
    </rPh>
    <rPh sb="160" eb="161">
      <t>ハカ</t>
    </rPh>
    <rPh sb="162" eb="164">
      <t>ヒツヨウ</t>
    </rPh>
    <rPh sb="169" eb="171">
      <t>キギョウ</t>
    </rPh>
    <rPh sb="171" eb="172">
      <t>サイ</t>
    </rPh>
    <rPh sb="172" eb="174">
      <t>ザンダカ</t>
    </rPh>
    <rPh sb="174" eb="175">
      <t>タイ</t>
    </rPh>
    <rPh sb="175" eb="177">
      <t>ジギョウ</t>
    </rPh>
    <rPh sb="177" eb="179">
      <t>キボ</t>
    </rPh>
    <rPh sb="179" eb="181">
      <t>ヒカク</t>
    </rPh>
    <rPh sb="182" eb="184">
      <t>ゲンザイ</t>
    </rPh>
    <rPh sb="185" eb="186">
      <t>ヒク</t>
    </rPh>
    <rPh sb="187" eb="189">
      <t>ジョウキョウ</t>
    </rPh>
    <rPh sb="194" eb="197">
      <t>ショウライテキ</t>
    </rPh>
    <rPh sb="199" eb="201">
      <t>カンキョ</t>
    </rPh>
    <rPh sb="201" eb="203">
      <t>カイシュウ</t>
    </rPh>
    <rPh sb="203" eb="204">
      <t>トウ</t>
    </rPh>
    <rPh sb="205" eb="207">
      <t>ヒヨウ</t>
    </rPh>
    <rPh sb="208" eb="210">
      <t>ミコ</t>
    </rPh>
    <rPh sb="212" eb="213">
      <t>ゾウ</t>
    </rPh>
    <rPh sb="213" eb="214">
      <t>カ</t>
    </rPh>
    <rPh sb="217" eb="218">
      <t>オモ</t>
    </rPh>
    <phoneticPr fontId="4"/>
  </si>
  <si>
    <t>経営改善のためには、今後も引き続き、利用者増加による使用料収益向上及び経費の削減に努める必要がある。
また今後、更新需要が予測される管渠の改修等は、更新計画を策定し、実情に応じた改修を行う必要がある。</t>
    <rPh sb="0" eb="2">
      <t>ケイエイ</t>
    </rPh>
    <rPh sb="2" eb="4">
      <t>カイゼン</t>
    </rPh>
    <rPh sb="10" eb="12">
      <t>コンゴ</t>
    </rPh>
    <rPh sb="13" eb="14">
      <t>ヒ</t>
    </rPh>
    <rPh sb="15" eb="16">
      <t>ツヅ</t>
    </rPh>
    <rPh sb="18" eb="21">
      <t>リヨウシャ</t>
    </rPh>
    <rPh sb="21" eb="23">
      <t>ゾウカ</t>
    </rPh>
    <rPh sb="26" eb="29">
      <t>シヨウリョウ</t>
    </rPh>
    <rPh sb="29" eb="31">
      <t>シュウエキ</t>
    </rPh>
    <rPh sb="31" eb="33">
      <t>コウジョウ</t>
    </rPh>
    <rPh sb="33" eb="34">
      <t>オヨ</t>
    </rPh>
    <rPh sb="35" eb="37">
      <t>ケイヒ</t>
    </rPh>
    <rPh sb="38" eb="40">
      <t>サクゲン</t>
    </rPh>
    <rPh sb="41" eb="42">
      <t>ツト</t>
    </rPh>
    <rPh sb="44" eb="4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</si>
</sst>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
                  <c:v>0</c:v>
                </c:pt>
                <c:pt idx="1">
                  <c:v>0.04</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205731328"/>
        <c:axId val="20573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205731328"/>
        <c:axId val="205733248"/>
      </c:lineChart>
      <c:dateAx>
        <c:axId val="205731328"/>
        <c:scaling>
          <c:orientation val="minMax"/>
        </c:scaling>
        <c:delete val="1"/>
        <c:axPos val="b"/>
        <c:numFmt formatCode="ge" sourceLinked="1"/>
        <c:majorTickMark val="none"/>
        <c:minorTickMark val="none"/>
        <c:tickLblPos val="none"/>
        <c:crossAx val="205733248"/>
        <c:crosses val="autoZero"/>
        <c:auto val="1"/>
        <c:lblOffset val="100"/>
        <c:baseTimeUnit val="years"/>
      </c:dateAx>
      <c:valAx>
        <c:axId val="20573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73132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81.22</c:v>
                </c:pt>
                <c:pt idx="1">
                  <c:v>81.2</c:v>
                </c:pt>
                <c:pt idx="2">
                  <c:v>86.57</c:v>
                </c:pt>
                <c:pt idx="3">
                  <c:v>82.91</c:v>
                </c:pt>
                <c:pt idx="4">
                  <c:v>87.73</c:v>
                </c:pt>
              </c:numCache>
            </c:numRef>
          </c:val>
        </c:ser>
        <c:dLbls>
          <c:showLegendKey val="0"/>
          <c:showVal val="0"/>
          <c:showCatName val="0"/>
          <c:showSerName val="0"/>
          <c:showPercent val="0"/>
          <c:showBubbleSize val="0"/>
        </c:dLbls>
        <c:gapWidth val="150"/>
        <c:axId val="205771904"/>
        <c:axId val="20577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5771904"/>
        <c:axId val="205773824"/>
      </c:lineChart>
      <c:dateAx>
        <c:axId val="205771904"/>
        <c:scaling>
          <c:orientation val="minMax"/>
        </c:scaling>
        <c:delete val="1"/>
        <c:axPos val="b"/>
        <c:numFmt formatCode="ge" sourceLinked="1"/>
        <c:majorTickMark val="none"/>
        <c:minorTickMark val="none"/>
        <c:tickLblPos val="none"/>
        <c:crossAx val="205773824"/>
        <c:crosses val="autoZero"/>
        <c:auto val="1"/>
        <c:lblOffset val="100"/>
        <c:baseTimeUnit val="years"/>
      </c:dateAx>
      <c:valAx>
        <c:axId val="20577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77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5411072"/>
        <c:axId val="20541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5411072"/>
        <c:axId val="205412992"/>
      </c:lineChart>
      <c:dateAx>
        <c:axId val="205411072"/>
        <c:scaling>
          <c:orientation val="minMax"/>
        </c:scaling>
        <c:delete val="1"/>
        <c:axPos val="b"/>
        <c:numFmt formatCode="ge" sourceLinked="1"/>
        <c:majorTickMark val="none"/>
        <c:minorTickMark val="none"/>
        <c:tickLblPos val="none"/>
        <c:crossAx val="205412992"/>
        <c:crosses val="autoZero"/>
        <c:auto val="1"/>
        <c:lblOffset val="100"/>
        <c:baseTimeUnit val="years"/>
      </c:dateAx>
      <c:valAx>
        <c:axId val="20541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1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6119296"/>
        <c:axId val="20612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119296"/>
        <c:axId val="206121216"/>
      </c:lineChart>
      <c:dateAx>
        <c:axId val="206119296"/>
        <c:scaling>
          <c:orientation val="minMax"/>
        </c:scaling>
        <c:delete val="1"/>
        <c:axPos val="b"/>
        <c:numFmt formatCode="ge" sourceLinked="1"/>
        <c:majorTickMark val="none"/>
        <c:minorTickMark val="none"/>
        <c:tickLblPos val="none"/>
        <c:crossAx val="206121216"/>
        <c:crosses val="autoZero"/>
        <c:auto val="1"/>
        <c:lblOffset val="100"/>
        <c:baseTimeUnit val="years"/>
      </c:dateAx>
      <c:valAx>
        <c:axId val="20612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11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6147584"/>
        <c:axId val="20614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147584"/>
        <c:axId val="206149504"/>
      </c:lineChart>
      <c:dateAx>
        <c:axId val="206147584"/>
        <c:scaling>
          <c:orientation val="minMax"/>
        </c:scaling>
        <c:delete val="1"/>
        <c:axPos val="b"/>
        <c:numFmt formatCode="ge" sourceLinked="1"/>
        <c:majorTickMark val="none"/>
        <c:minorTickMark val="none"/>
        <c:tickLblPos val="none"/>
        <c:crossAx val="206149504"/>
        <c:crosses val="autoZero"/>
        <c:auto val="1"/>
        <c:lblOffset val="100"/>
        <c:baseTimeUnit val="years"/>
      </c:dateAx>
      <c:valAx>
        <c:axId val="20614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14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6171520"/>
        <c:axId val="20620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171520"/>
        <c:axId val="206206464"/>
      </c:lineChart>
      <c:dateAx>
        <c:axId val="206171520"/>
        <c:scaling>
          <c:orientation val="minMax"/>
        </c:scaling>
        <c:delete val="1"/>
        <c:axPos val="b"/>
        <c:numFmt formatCode="ge" sourceLinked="1"/>
        <c:majorTickMark val="none"/>
        <c:minorTickMark val="none"/>
        <c:tickLblPos val="none"/>
        <c:crossAx val="206206464"/>
        <c:crosses val="autoZero"/>
        <c:auto val="1"/>
        <c:lblOffset val="100"/>
        <c:baseTimeUnit val="years"/>
      </c:dateAx>
      <c:valAx>
        <c:axId val="20620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17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198.5</c:v>
                </c:pt>
                <c:pt idx="1">
                  <c:v>67.56</c:v>
                </c:pt>
                <c:pt idx="2">
                  <c:v>150.58000000000001</c:v>
                </c:pt>
                <c:pt idx="3">
                  <c:v>134.12</c:v>
                </c:pt>
                <c:pt idx="4">
                  <c:v>153.47</c:v>
                </c:pt>
              </c:numCache>
            </c:numRef>
          </c:val>
        </c:ser>
        <c:dLbls>
          <c:showLegendKey val="0"/>
          <c:showVal val="0"/>
          <c:showCatName val="0"/>
          <c:showSerName val="0"/>
          <c:showPercent val="0"/>
          <c:showBubbleSize val="0"/>
        </c:dLbls>
        <c:gapWidth val="150"/>
        <c:axId val="206224384"/>
        <c:axId val="20623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206224384"/>
        <c:axId val="206230656"/>
      </c:lineChart>
      <c:dateAx>
        <c:axId val="206224384"/>
        <c:scaling>
          <c:orientation val="minMax"/>
        </c:scaling>
        <c:delete val="1"/>
        <c:axPos val="b"/>
        <c:numFmt formatCode="ge" sourceLinked="1"/>
        <c:majorTickMark val="none"/>
        <c:minorTickMark val="none"/>
        <c:tickLblPos val="none"/>
        <c:crossAx val="206230656"/>
        <c:crosses val="autoZero"/>
        <c:auto val="1"/>
        <c:lblOffset val="100"/>
        <c:baseTimeUnit val="years"/>
      </c:dateAx>
      <c:valAx>
        <c:axId val="20623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2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65.319999999999993</c:v>
                </c:pt>
                <c:pt idx="1">
                  <c:v>72.599999999999994</c:v>
                </c:pt>
                <c:pt idx="2">
                  <c:v>71.45</c:v>
                </c:pt>
                <c:pt idx="3">
                  <c:v>62.26</c:v>
                </c:pt>
                <c:pt idx="4">
                  <c:v>64.23</c:v>
                </c:pt>
              </c:numCache>
            </c:numRef>
          </c:val>
        </c:ser>
        <c:dLbls>
          <c:showLegendKey val="0"/>
          <c:showVal val="0"/>
          <c:showCatName val="0"/>
          <c:showSerName val="0"/>
          <c:showPercent val="0"/>
          <c:showBubbleSize val="0"/>
        </c:dLbls>
        <c:gapWidth val="150"/>
        <c:axId val="206269056"/>
        <c:axId val="20627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206269056"/>
        <c:axId val="206275328"/>
      </c:lineChart>
      <c:dateAx>
        <c:axId val="206269056"/>
        <c:scaling>
          <c:orientation val="minMax"/>
        </c:scaling>
        <c:delete val="1"/>
        <c:axPos val="b"/>
        <c:numFmt formatCode="ge" sourceLinked="1"/>
        <c:majorTickMark val="none"/>
        <c:minorTickMark val="none"/>
        <c:tickLblPos val="none"/>
        <c:crossAx val="206275328"/>
        <c:crosses val="autoZero"/>
        <c:auto val="1"/>
        <c:lblOffset val="100"/>
        <c:baseTimeUnit val="years"/>
      </c:dateAx>
      <c:valAx>
        <c:axId val="20627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6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269.04000000000002</c:v>
                </c:pt>
                <c:pt idx="1">
                  <c:v>268.8</c:v>
                </c:pt>
                <c:pt idx="2">
                  <c:v>274.64999999999998</c:v>
                </c:pt>
                <c:pt idx="3">
                  <c:v>280.25</c:v>
                </c:pt>
                <c:pt idx="4">
                  <c:v>267.17</c:v>
                </c:pt>
              </c:numCache>
            </c:numRef>
          </c:val>
        </c:ser>
        <c:dLbls>
          <c:showLegendKey val="0"/>
          <c:showVal val="0"/>
          <c:showCatName val="0"/>
          <c:showSerName val="0"/>
          <c:showPercent val="0"/>
          <c:showBubbleSize val="0"/>
        </c:dLbls>
        <c:gapWidth val="150"/>
        <c:axId val="206301440"/>
        <c:axId val="20630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206301440"/>
        <c:axId val="206303616"/>
      </c:lineChart>
      <c:dateAx>
        <c:axId val="206301440"/>
        <c:scaling>
          <c:orientation val="minMax"/>
        </c:scaling>
        <c:delete val="1"/>
        <c:axPos val="b"/>
        <c:numFmt formatCode="ge" sourceLinked="1"/>
        <c:majorTickMark val="none"/>
        <c:minorTickMark val="none"/>
        <c:tickLblPos val="none"/>
        <c:crossAx val="206303616"/>
        <c:crosses val="autoZero"/>
        <c:auto val="1"/>
        <c:lblOffset val="100"/>
        <c:baseTimeUnit val="years"/>
      </c:dateAx>
      <c:valAx>
        <c:axId val="20630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0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69.260000000000005</c:v>
                </c:pt>
                <c:pt idx="1">
                  <c:v>69.86</c:v>
                </c:pt>
                <c:pt idx="2">
                  <c:v>69.86</c:v>
                </c:pt>
                <c:pt idx="3">
                  <c:v>69.86</c:v>
                </c:pt>
                <c:pt idx="4">
                  <c:v>72.959999999999994</c:v>
                </c:pt>
              </c:numCache>
            </c:numRef>
          </c:val>
        </c:ser>
        <c:dLbls>
          <c:showLegendKey val="0"/>
          <c:showVal val="0"/>
          <c:showCatName val="0"/>
          <c:showSerName val="0"/>
          <c:showPercent val="0"/>
          <c:showBubbleSize val="0"/>
        </c:dLbls>
        <c:gapWidth val="150"/>
        <c:axId val="206411648"/>
        <c:axId val="20642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206411648"/>
        <c:axId val="206426112"/>
      </c:lineChart>
      <c:dateAx>
        <c:axId val="206411648"/>
        <c:scaling>
          <c:orientation val="minMax"/>
        </c:scaling>
        <c:delete val="1"/>
        <c:axPos val="b"/>
        <c:numFmt formatCode="ge" sourceLinked="1"/>
        <c:majorTickMark val="none"/>
        <c:minorTickMark val="none"/>
        <c:tickLblPos val="none"/>
        <c:crossAx val="206426112"/>
        <c:crosses val="autoZero"/>
        <c:auto val="1"/>
        <c:lblOffset val="100"/>
        <c:baseTimeUnit val="years"/>
      </c:dateAx>
      <c:valAx>
        <c:axId val="20642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1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73.510000000000005</c:v>
                </c:pt>
                <c:pt idx="1">
                  <c:v>72.150000000000006</c:v>
                </c:pt>
                <c:pt idx="2">
                  <c:v>73.92</c:v>
                </c:pt>
                <c:pt idx="3">
                  <c:v>72.63</c:v>
                </c:pt>
                <c:pt idx="4">
                  <c:v>74.650000000000006</c:v>
                </c:pt>
              </c:numCache>
            </c:numRef>
          </c:val>
        </c:ser>
        <c:dLbls>
          <c:showLegendKey val="0"/>
          <c:showVal val="0"/>
          <c:showCatName val="0"/>
          <c:showSerName val="0"/>
          <c:showPercent val="0"/>
          <c:showBubbleSize val="0"/>
        </c:dLbls>
        <c:gapWidth val="150"/>
        <c:axId val="206456320"/>
        <c:axId val="20645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206456320"/>
        <c:axId val="206458240"/>
      </c:lineChart>
      <c:dateAx>
        <c:axId val="206456320"/>
        <c:scaling>
          <c:orientation val="minMax"/>
        </c:scaling>
        <c:delete val="1"/>
        <c:axPos val="b"/>
        <c:numFmt formatCode="ge" sourceLinked="1"/>
        <c:majorTickMark val="none"/>
        <c:minorTickMark val="none"/>
        <c:tickLblPos val="none"/>
        <c:crossAx val="206458240"/>
        <c:crosses val="autoZero"/>
        <c:auto val="1"/>
        <c:lblOffset val="100"/>
        <c:baseTimeUnit val="years"/>
      </c:dateAx>
      <c:valAx>
        <c:axId val="20645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福岡県　みやこ町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21012</v>
      </c>
      <c r="AM8" s="47"/>
      <c r="AN8" s="47"/>
      <c r="AO8" s="47"/>
      <c r="AP8" s="47"/>
      <c r="AQ8" s="47"/>
      <c r="AR8" s="47"/>
      <c r="AS8" s="47"/>
      <c r="AT8" s="43">
        <f>データ!S6</f>
        <v>151.34</v>
      </c>
      <c r="AU8" s="43"/>
      <c r="AV8" s="43"/>
      <c r="AW8" s="43"/>
      <c r="AX8" s="43"/>
      <c r="AY8" s="43"/>
      <c r="AZ8" s="43"/>
      <c r="BA8" s="43"/>
      <c r="BB8" s="43">
        <f>データ!T6</f>
        <v>138.84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15.88</v>
      </c>
      <c r="Q10" s="43"/>
      <c r="R10" s="43"/>
      <c r="S10" s="43"/>
      <c r="T10" s="43"/>
      <c r="U10" s="43"/>
      <c r="V10" s="43"/>
      <c r="W10" s="43">
        <f>データ!P6</f>
        <v>100</v>
      </c>
      <c r="X10" s="43"/>
      <c r="Y10" s="43"/>
      <c r="Z10" s="43"/>
      <c r="AA10" s="43"/>
      <c r="AB10" s="43"/>
      <c r="AC10" s="43"/>
      <c r="AD10" s="47">
        <f>データ!Q6</f>
        <v>3670</v>
      </c>
      <c r="AE10" s="47"/>
      <c r="AF10" s="47"/>
      <c r="AG10" s="47"/>
      <c r="AH10" s="47"/>
      <c r="AI10" s="47"/>
      <c r="AJ10" s="47"/>
      <c r="AK10" s="2"/>
      <c r="AL10" s="47">
        <f>データ!U6</f>
        <v>3326</v>
      </c>
      <c r="AM10" s="47"/>
      <c r="AN10" s="47"/>
      <c r="AO10" s="47"/>
      <c r="AP10" s="47"/>
      <c r="AQ10" s="47"/>
      <c r="AR10" s="47"/>
      <c r="AS10" s="47"/>
      <c r="AT10" s="43">
        <f>データ!V6</f>
        <v>2.89</v>
      </c>
      <c r="AU10" s="43"/>
      <c r="AV10" s="43"/>
      <c r="AW10" s="43"/>
      <c r="AX10" s="43"/>
      <c r="AY10" s="43"/>
      <c r="AZ10" s="43"/>
      <c r="BA10" s="43"/>
      <c r="BB10" s="43">
        <f>データ!W6</f>
        <v>1150.8699999999999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406252</v>
      </c>
      <c r="D6" s="31">
        <f t="shared" si="3"/>
        <v>47</v>
      </c>
      <c r="E6" s="31">
        <f t="shared" si="3"/>
        <v>17</v>
      </c>
      <c r="F6" s="31">
        <f t="shared" si="3"/>
        <v>5</v>
      </c>
      <c r="G6" s="31">
        <f t="shared" si="3"/>
        <v>0</v>
      </c>
      <c r="H6" s="31" t="str">
        <f t="shared" si="3"/>
        <v>福岡県　みやこ町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15.88</v>
      </c>
      <c r="P6" s="32">
        <f t="shared" si="3"/>
        <v>100</v>
      </c>
      <c r="Q6" s="32">
        <f t="shared" si="3"/>
        <v>3670</v>
      </c>
      <c r="R6" s="32">
        <f t="shared" si="3"/>
        <v>21012</v>
      </c>
      <c r="S6" s="32">
        <f t="shared" si="3"/>
        <v>151.34</v>
      </c>
      <c r="T6" s="32">
        <f t="shared" si="3"/>
        <v>138.84</v>
      </c>
      <c r="U6" s="32">
        <f t="shared" si="3"/>
        <v>3326</v>
      </c>
      <c r="V6" s="32">
        <f t="shared" si="3"/>
        <v>2.89</v>
      </c>
      <c r="W6" s="32">
        <f t="shared" si="3"/>
        <v>1150.8699999999999</v>
      </c>
      <c r="X6" s="33">
        <f>IF(X7="",NA(),X7)</f>
        <v>81.22</v>
      </c>
      <c r="Y6" s="33">
        <f t="shared" ref="Y6:AG6" si="4">IF(Y7="",NA(),Y7)</f>
        <v>81.2</v>
      </c>
      <c r="Z6" s="33">
        <f t="shared" si="4"/>
        <v>86.57</v>
      </c>
      <c r="AA6" s="33">
        <f t="shared" si="4"/>
        <v>82.91</v>
      </c>
      <c r="AB6" s="33">
        <f t="shared" si="4"/>
        <v>87.73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198.5</v>
      </c>
      <c r="BF6" s="33">
        <f t="shared" ref="BF6:BN6" si="7">IF(BF7="",NA(),BF7)</f>
        <v>67.56</v>
      </c>
      <c r="BG6" s="33">
        <f t="shared" si="7"/>
        <v>150.58000000000001</v>
      </c>
      <c r="BH6" s="33">
        <f t="shared" si="7"/>
        <v>134.12</v>
      </c>
      <c r="BI6" s="33">
        <f t="shared" si="7"/>
        <v>153.47</v>
      </c>
      <c r="BJ6" s="33">
        <f t="shared" si="7"/>
        <v>1267.26</v>
      </c>
      <c r="BK6" s="33">
        <f t="shared" si="7"/>
        <v>1239.2</v>
      </c>
      <c r="BL6" s="33">
        <f t="shared" si="7"/>
        <v>1197.82</v>
      </c>
      <c r="BM6" s="33">
        <f t="shared" si="7"/>
        <v>1126.77</v>
      </c>
      <c r="BN6" s="33">
        <f t="shared" si="7"/>
        <v>1044.8</v>
      </c>
      <c r="BO6" s="32" t="str">
        <f>IF(BO7="","",IF(BO7="-","【-】","【"&amp;SUBSTITUTE(TEXT(BO7,"#,##0.00"),"-","△")&amp;"】"))</f>
        <v>【992.47】</v>
      </c>
      <c r="BP6" s="33">
        <f>IF(BP7="",NA(),BP7)</f>
        <v>65.319999999999993</v>
      </c>
      <c r="BQ6" s="33">
        <f t="shared" ref="BQ6:BY6" si="8">IF(BQ7="",NA(),BQ7)</f>
        <v>72.599999999999994</v>
      </c>
      <c r="BR6" s="33">
        <f t="shared" si="8"/>
        <v>71.45</v>
      </c>
      <c r="BS6" s="33">
        <f t="shared" si="8"/>
        <v>62.26</v>
      </c>
      <c r="BT6" s="33">
        <f t="shared" si="8"/>
        <v>64.23</v>
      </c>
      <c r="BU6" s="33">
        <f t="shared" si="8"/>
        <v>53.42</v>
      </c>
      <c r="BV6" s="33">
        <f t="shared" si="8"/>
        <v>51.56</v>
      </c>
      <c r="BW6" s="33">
        <f t="shared" si="8"/>
        <v>51.03</v>
      </c>
      <c r="BX6" s="33">
        <f t="shared" si="8"/>
        <v>50.9</v>
      </c>
      <c r="BY6" s="33">
        <f t="shared" si="8"/>
        <v>50.82</v>
      </c>
      <c r="BZ6" s="32" t="str">
        <f>IF(BZ7="","",IF(BZ7="-","【-】","【"&amp;SUBSTITUTE(TEXT(BZ7,"#,##0.00"),"-","△")&amp;"】"))</f>
        <v>【51.49】</v>
      </c>
      <c r="CA6" s="33">
        <f>IF(CA7="",NA(),CA7)</f>
        <v>269.04000000000002</v>
      </c>
      <c r="CB6" s="33">
        <f t="shared" ref="CB6:CJ6" si="9">IF(CB7="",NA(),CB7)</f>
        <v>268.8</v>
      </c>
      <c r="CC6" s="33">
        <f t="shared" si="9"/>
        <v>274.64999999999998</v>
      </c>
      <c r="CD6" s="33">
        <f t="shared" si="9"/>
        <v>280.25</v>
      </c>
      <c r="CE6" s="33">
        <f t="shared" si="9"/>
        <v>267.17</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69.260000000000005</v>
      </c>
      <c r="CM6" s="33">
        <f t="shared" ref="CM6:CU6" si="10">IF(CM7="",NA(),CM7)</f>
        <v>69.86</v>
      </c>
      <c r="CN6" s="33">
        <f t="shared" si="10"/>
        <v>69.86</v>
      </c>
      <c r="CO6" s="33">
        <f t="shared" si="10"/>
        <v>69.86</v>
      </c>
      <c r="CP6" s="33">
        <f t="shared" si="10"/>
        <v>72.959999999999994</v>
      </c>
      <c r="CQ6" s="33">
        <f t="shared" si="10"/>
        <v>54.23</v>
      </c>
      <c r="CR6" s="33">
        <f t="shared" si="10"/>
        <v>55.2</v>
      </c>
      <c r="CS6" s="33">
        <f t="shared" si="10"/>
        <v>54.74</v>
      </c>
      <c r="CT6" s="33">
        <f t="shared" si="10"/>
        <v>53.78</v>
      </c>
      <c r="CU6" s="33">
        <f t="shared" si="10"/>
        <v>53.24</v>
      </c>
      <c r="CV6" s="32" t="str">
        <f>IF(CV7="","",IF(CV7="-","【-】","【"&amp;SUBSTITUTE(TEXT(CV7,"#,##0.00"),"-","△")&amp;"】"))</f>
        <v>【53.32】</v>
      </c>
      <c r="CW6" s="33">
        <f>IF(CW7="",NA(),CW7)</f>
        <v>73.510000000000005</v>
      </c>
      <c r="CX6" s="33">
        <f t="shared" ref="CX6:DF6" si="11">IF(CX7="",NA(),CX7)</f>
        <v>72.150000000000006</v>
      </c>
      <c r="CY6" s="33">
        <f t="shared" si="11"/>
        <v>73.92</v>
      </c>
      <c r="CZ6" s="33">
        <f t="shared" si="11"/>
        <v>72.63</v>
      </c>
      <c r="DA6" s="33">
        <f t="shared" si="11"/>
        <v>74.650000000000006</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0.04</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406252</v>
      </c>
      <c r="D7" s="35">
        <v>47</v>
      </c>
      <c r="E7" s="35">
        <v>17</v>
      </c>
      <c r="F7" s="35">
        <v>5</v>
      </c>
      <c r="G7" s="35">
        <v>0</v>
      </c>
      <c r="H7" s="35" t="s">
        <v>96</v>
      </c>
      <c r="I7" s="35" t="s">
        <v>97</v>
      </c>
      <c r="J7" s="35" t="s">
        <v>98</v>
      </c>
      <c r="K7" s="35" t="s">
        <v>99</v>
      </c>
      <c r="L7" s="35" t="s">
        <v>100</v>
      </c>
      <c r="M7" s="36" t="s">
        <v>101</v>
      </c>
      <c r="N7" s="36" t="s">
        <v>102</v>
      </c>
      <c r="O7" s="36">
        <v>15.88</v>
      </c>
      <c r="P7" s="36">
        <v>100</v>
      </c>
      <c r="Q7" s="36">
        <v>3670</v>
      </c>
      <c r="R7" s="36">
        <v>21012</v>
      </c>
      <c r="S7" s="36">
        <v>151.34</v>
      </c>
      <c r="T7" s="36">
        <v>138.84</v>
      </c>
      <c r="U7" s="36">
        <v>3326</v>
      </c>
      <c r="V7" s="36">
        <v>2.89</v>
      </c>
      <c r="W7" s="36">
        <v>1150.8699999999999</v>
      </c>
      <c r="X7" s="36">
        <v>81.22</v>
      </c>
      <c r="Y7" s="36">
        <v>81.2</v>
      </c>
      <c r="Z7" s="36">
        <v>86.57</v>
      </c>
      <c r="AA7" s="36">
        <v>82.91</v>
      </c>
      <c r="AB7" s="36">
        <v>87.73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198.5</v>
      </c>
      <c r="BF7" s="36">
        <v>67.56</v>
      </c>
      <c r="BG7" s="36">
        <v>150.58000000000001</v>
      </c>
      <c r="BH7" s="36">
        <v>134.12</v>
      </c>
      <c r="BI7" s="36">
        <v>153.47</v>
      </c>
      <c r="BJ7" s="36">
        <v>1267.26</v>
      </c>
      <c r="BK7" s="36">
        <v>1239.2</v>
      </c>
      <c r="BL7" s="36">
        <v>1197.82</v>
      </c>
      <c r="BM7" s="36">
        <v>1126.77</v>
      </c>
      <c r="BN7" s="36">
        <v>1044.8</v>
      </c>
      <c r="BO7" s="36">
        <v>992.47</v>
      </c>
      <c r="BP7" s="36">
        <v>65.319999999999993</v>
      </c>
      <c r="BQ7" s="36">
        <v>72.599999999999994</v>
      </c>
      <c r="BR7" s="36">
        <v>71.45</v>
      </c>
      <c r="BS7" s="36">
        <v>62.26</v>
      </c>
      <c r="BT7" s="36">
        <v>64.23</v>
      </c>
      <c r="BU7" s="36">
        <v>53.42</v>
      </c>
      <c r="BV7" s="36">
        <v>51.56</v>
      </c>
      <c r="BW7" s="36">
        <v>51.03</v>
      </c>
      <c r="BX7" s="36">
        <v>50.9</v>
      </c>
      <c r="BY7" s="36">
        <v>50.82</v>
      </c>
      <c r="BZ7" s="36">
        <v>51.49</v>
      </c>
      <c r="CA7" s="36">
        <v>269.04000000000002</v>
      </c>
      <c r="CB7" s="36">
        <v>268.8</v>
      </c>
      <c r="CC7" s="36">
        <v>274.64999999999998</v>
      </c>
      <c r="CD7" s="36">
        <v>280.25</v>
      </c>
      <c r="CE7" s="36">
        <v>267.17</v>
      </c>
      <c r="CF7" s="36">
        <v>269.12</v>
      </c>
      <c r="CG7" s="36">
        <v>283.26</v>
      </c>
      <c r="CH7" s="36">
        <v>289.60000000000002</v>
      </c>
      <c r="CI7" s="36">
        <v>293.27</v>
      </c>
      <c r="CJ7" s="36">
        <v>300.52</v>
      </c>
      <c r="CK7" s="36">
        <v>295.10000000000002</v>
      </c>
      <c r="CL7" s="36">
        <v>69.260000000000005</v>
      </c>
      <c r="CM7" s="36">
        <v>69.86</v>
      </c>
      <c r="CN7" s="36">
        <v>69.86</v>
      </c>
      <c r="CO7" s="36">
        <v>69.86</v>
      </c>
      <c r="CP7" s="36">
        <v>72.959999999999994</v>
      </c>
      <c r="CQ7" s="36">
        <v>54.23</v>
      </c>
      <c r="CR7" s="36">
        <v>55.2</v>
      </c>
      <c r="CS7" s="36">
        <v>54.74</v>
      </c>
      <c r="CT7" s="36">
        <v>53.78</v>
      </c>
      <c r="CU7" s="36">
        <v>53.24</v>
      </c>
      <c r="CV7" s="36">
        <v>53.32</v>
      </c>
      <c r="CW7" s="36">
        <v>73.510000000000005</v>
      </c>
      <c r="CX7" s="36">
        <v>72.150000000000006</v>
      </c>
      <c r="CY7" s="36">
        <v>73.92</v>
      </c>
      <c r="CZ7" s="36">
        <v>72.63</v>
      </c>
      <c r="DA7" s="36">
        <v>74.650000000000006</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0.04</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mpcadmin</cp:lastModifiedBy>
  <cp:lastPrinted>2016-02-12T06:55:03Z</cp:lastPrinted>
  <dcterms:created xsi:type="dcterms:W3CDTF">2016-02-03T09:18:07Z</dcterms:created>
  <dcterms:modified xsi:type="dcterms:W3CDTF">2016-02-12T06:55:09Z</dcterms:modified>
  <cp:category/>
</cp:coreProperties>
</file>