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S6" i="5"/>
  <c r="AY8" i="4" s="1"/>
  <c r="R6" i="5"/>
  <c r="AQ8" i="4" s="1"/>
  <c r="Q6" i="5"/>
  <c r="P6" i="5"/>
  <c r="O6" i="5"/>
  <c r="N6" i="5"/>
  <c r="M6" i="5"/>
  <c r="L6" i="5"/>
  <c r="K6" i="5"/>
  <c r="R8" i="4" s="1"/>
  <c r="J6" i="5"/>
  <c r="J8" i="4" s="1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AI10" i="4"/>
  <c r="Z10" i="4"/>
  <c r="R10" i="4"/>
  <c r="J10" i="4"/>
  <c r="B10" i="4"/>
  <c r="AI8" i="4"/>
  <c r="Z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<sst xmlns="http://schemas.openxmlformats.org/spreadsheetml/2006/main" count="217" uniqueCount="107">
  <si>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</si>
  <si>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</si>
  <si>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</si>
  <si>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</si>
  <si>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</si>
  <si>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</si>
  <si>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</si>
  <si>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</si>
  <si>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</si>
  <si>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</si>
  <si>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</si>
  <si>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</si>
  <si>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</si>
  <si>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</si>
  <si>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</si>
  <si>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</si>
  <si>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</si>
  <si>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</si>
  <si>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</si>
  <si>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</si>
  <si>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</si>
  <si>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</si>
  <si>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</si>
  <si>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</si>
  <si>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</si>
  <si>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</si>
  <si>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</si>
  <si>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</si>
  <si>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</si>
  <si>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</si>
  <si>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</si>
  <si>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</si>
  <si>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</si>
  <si>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</si>
  <si>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</si>
  <si>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</si>
  <si>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</si>
  <si>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</si>
  <si>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</si>
  <si>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</si>
  <si>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</si>
  <si>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</si>
  <si>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</si>
  <si>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</si>
  <si>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</si>
  <si>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</si>
  <si>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</si>
  <si>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</si>
  <si>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</si>
  <si>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</si>
  <si>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</si>
  <si>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</si>
  <si>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</si>
  <si>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</si>
  <si>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</si>
  <si>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</si>
  <si>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</si>
  <si>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</si>
  <si>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</si>
  <si>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</si>
  <si>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</si>
  <si>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</si>
  <si>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</si>
  <si>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</si>
  <si>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</si>
  <si>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</si>
  <si>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</si>
  <si>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</si>
  <si>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</si>
  <si>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</si>
  <si>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</si>
  <si>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</si>
  <si>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</si>
  <si>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</si>
  <si>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</si>
  <si>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</si>
  <si>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</si>
  <si>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</si>
  <si>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</si>
  <si>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</si>
  <si>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</si>
  <si>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</si>
  <si>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</si>
  <si>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</si>
  <si>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</si>
  <si>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</si>
  <si>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</si>
  <si>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</si>
  <si>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</si>
  <si>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</si>
  <si>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</si>
  <si>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</si>
  <si>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</si>
  <si>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福岡県　みやこ町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</si>
  <si>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</si>
  <si>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</si>
  <si>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</si>
  <si>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</si>
  <si>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</si>
  <si>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</si>
  <si>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</si>
  <si>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</si>
  <si>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</si>
  <si>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</si>
  <si>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①「有形固定資産減価償却率」、②「管路経年化比率」は低く、比較的新しい施設が多いことを示している。しかし、昭和50年代に整備された地域では、管路の老朽化により漏水等が頻繁に起こっている。
③「管路更新比率」は特に漏水が多い箇所から、平成25年度より老朽管の改修事業を行っている。
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7" eb="19">
      <t>カンロ</t>
    </rPh>
    <rPh sb="19" eb="21">
      <t>ケイネン</t>
    </rPh>
    <rPh sb="21" eb="22">
      <t>カ</t>
    </rPh>
    <rPh sb="22" eb="24">
      <t>ヒリツ</t>
    </rPh>
    <rPh sb="26" eb="27">
      <t>ヒク</t>
    </rPh>
    <rPh sb="29" eb="32">
      <t>ヒカクテキ</t>
    </rPh>
    <rPh sb="32" eb="33">
      <t>アタラ</t>
    </rPh>
    <rPh sb="35" eb="37">
      <t>シセツ</t>
    </rPh>
    <rPh sb="38" eb="39">
      <t>オオ</t>
    </rPh>
    <rPh sb="43" eb="44">
      <t>シメ</t>
    </rPh>
    <rPh sb="70" eb="72">
      <t>カンロ</t>
    </rPh>
    <rPh sb="73" eb="76">
      <t>ロウキュウカ</t>
    </rPh>
    <rPh sb="98" eb="100">
      <t>コウシン</t>
    </rPh>
    <rPh sb="104" eb="105">
      <t>トク</t>
    </rPh>
    <rPh sb="106" eb="108">
      <t>ロウスイ</t>
    </rPh>
    <rPh sb="109" eb="110">
      <t>オオ</t>
    </rPh>
    <rPh sb="111" eb="113">
      <t>カショ</t>
    </rPh>
    <phoneticPr fontId="4"/>
  </si>
  <si>
    <t>経営改善のたには、給水普及率を向上させ適正な料金収入を確保し、更なる経費削減を図る必要がある。
施設の更新は、平成26年度に水道施設更新計画を策定しており、実情に応じた更新を進めていく。</t>
    <rPh sb="15" eb="17">
      <t>コウジョウ</t>
    </rPh>
    <rPh sb="19" eb="21">
      <t>テキセイ</t>
    </rPh>
    <rPh sb="22" eb="24">
      <t>リョウキン</t>
    </rPh>
    <rPh sb="24" eb="26">
      <t>シュウニュウ</t>
    </rPh>
    <rPh sb="27" eb="29">
      <t>カクホ</t>
    </rPh>
    <rPh sb="31" eb="32">
      <t>サラ</t>
    </rPh>
    <rPh sb="34" eb="36">
      <t>ケイヒ</t>
    </rPh>
    <rPh sb="36" eb="38">
      <t>サクゲン</t>
    </rPh>
    <rPh sb="39" eb="40">
      <t>ハカ</t>
    </rPh>
    <rPh sb="41" eb="43">
      <t>ヒツヨウ</t>
    </rPh>
    <rPh sb="48" eb="50">
      <t>シセツ</t>
    </rPh>
    <rPh sb="51" eb="53">
      <t>コウシン</t>
    </rPh>
    <rPh sb="78" eb="80">
      <t>ジツジョウ</t>
    </rPh>
    <rPh sb="81" eb="82">
      <t>オウ</t>
    </rPh>
    <phoneticPr fontId="4"/>
  </si>
  <si>
    <t>経営の健全性については、「経常収支比率」は100％以上で黒字であり、「累積欠損金比率」はH25年度より0である。また「流動化率」は、一定の支払い能力が確保できており健全性は確保できているが、「料金回収率」が低く、「給水原価」は類似団体に比べ高い状態である事から、適正な料金収入での健全性ではなく、一般会計繰入金によっての健全性の確保となっている。
経営の効率性については、「有収率」は高く無効水量は少ないものの、「施設利用率」は低く「給水原価」は高いため、保有する施設を友好的に活用できていないと思われる。
また、「企業債残高対給水収益比率」は平均値よりかなり高い。
これらの要因は、給水区域拡張を行っているが、計画よりも給水利用者が確保できていないこと思われる。</t>
    <rPh sb="0" eb="2">
      <t>ケイエイ</t>
    </rPh>
    <rPh sb="3" eb="6">
      <t>ケンゼンセイ</t>
    </rPh>
    <rPh sb="25" eb="27">
      <t>イジョウ</t>
    </rPh>
    <rPh sb="28" eb="30">
      <t>クロジ</t>
    </rPh>
    <rPh sb="47" eb="49">
      <t>ネンド</t>
    </rPh>
    <rPh sb="82" eb="85">
      <t>ケンゼンセイ</t>
    </rPh>
    <rPh sb="86" eb="88">
      <t>カクホ</t>
    </rPh>
    <rPh sb="103" eb="104">
      <t>ヒク</t>
    </rPh>
    <rPh sb="127" eb="128">
      <t>コト</t>
    </rPh>
    <rPh sb="131" eb="133">
      <t>テキセイ</t>
    </rPh>
    <rPh sb="134" eb="136">
      <t>リョウキン</t>
    </rPh>
    <rPh sb="136" eb="138">
      <t>シュウニュウ</t>
    </rPh>
    <rPh sb="140" eb="143">
      <t>ケンゼンセイ</t>
    </rPh>
    <rPh sb="177" eb="179">
      <t>コウリツ</t>
    </rPh>
    <rPh sb="179" eb="180">
      <t>セイ</t>
    </rPh>
    <rPh sb="192" eb="193">
      <t>タカ</t>
    </rPh>
    <rPh sb="194" eb="196">
      <t>ムコウ</t>
    </rPh>
    <rPh sb="196" eb="198">
      <t>スイリョウ</t>
    </rPh>
    <rPh sb="199" eb="200">
      <t>スク</t>
    </rPh>
    <rPh sb="214" eb="215">
      <t>ヒク</t>
    </rPh>
    <rPh sb="217" eb="219">
      <t>キュウスイ</t>
    </rPh>
    <rPh sb="219" eb="221">
      <t>ゲンカ</t>
    </rPh>
    <rPh sb="223" eb="224">
      <t>タカ</t>
    </rPh>
    <rPh sb="228" eb="230">
      <t>ホユウ</t>
    </rPh>
    <rPh sb="232" eb="234">
      <t>シセツ</t>
    </rPh>
    <rPh sb="272" eb="275">
      <t>ヘイキンチ</t>
    </rPh>
    <rPh sb="280" eb="281">
      <t>タカ</t>
    </rPh>
    <rPh sb="288" eb="290">
      <t>ヨウイン</t>
    </rPh>
    <rPh sb="292" eb="294">
      <t>キュウスイ</t>
    </rPh>
    <rPh sb="294" eb="296">
      <t>クイキ</t>
    </rPh>
    <rPh sb="296" eb="298">
      <t>カクチョウ</t>
    </rPh>
    <rPh sb="299" eb="300">
      <t>オコナ</t>
    </rPh>
    <rPh sb="306" eb="308">
      <t>ケイカク</t>
    </rPh>
    <rPh sb="311" eb="313">
      <t>キュウスイ</t>
    </rPh>
    <rPh sb="313" eb="316">
      <t>リヨウシャ</t>
    </rPh>
    <rPh sb="317" eb="319">
      <t>カクホ</t>
    </rPh>
    <rPh sb="327" eb="328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</si>
</sst>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0.25</c:v>
                </c:pt>
                <c:pt idx="4" formatCode="#,##0.00;&quot;△&quot;#,##0.00;&quot;-&quot;">
                  <c:v>1.05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48224"/>
        <c:axId val="98950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0.81</c:v>
                </c:pt>
                <c:pt idx="1">
                  <c:v>0.82</c:v>
                </c:pt>
                <c:pt idx="2">
                  <c:v>0.66</c:v>
                </c:pt>
                <c:pt idx="3">
                  <c:v>0.64</c:v>
                </c:pt>
                <c:pt idx="4">
                  <c:v>0.56000000000000005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48224"/>
        <c:axId val="98950144"/>
      </c:lineChart>
      <c:dateAx>
        <c:axId val="9894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950144"/>
        <c:crosses val="autoZero"/>
        <c:auto val="1"/>
        <c:lblOffset val="100"/>
        <c:baseTimeUnit val="years"/>
      </c:dateAx>
      <c:valAx>
        <c:axId val="98950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948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48.55</c:v>
                </c:pt>
                <c:pt idx="1">
                  <c:v>48.53</c:v>
                </c:pt>
                <c:pt idx="2">
                  <c:v>50.77</c:v>
                </c:pt>
                <c:pt idx="3">
                  <c:v>55.63</c:v>
                </c:pt>
                <c:pt idx="4">
                  <c:v>49.02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47520"/>
        <c:axId val="107949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51.05</c:v>
                </c:pt>
                <c:pt idx="1">
                  <c:v>50.49</c:v>
                </c:pt>
                <c:pt idx="2">
                  <c:v>49.69</c:v>
                </c:pt>
                <c:pt idx="3">
                  <c:v>49.77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47520"/>
        <c:axId val="107949440"/>
      </c:lineChart>
      <c:dateAx>
        <c:axId val="107947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949440"/>
        <c:crosses val="autoZero"/>
        <c:auto val="1"/>
        <c:lblOffset val="100"/>
        <c:baseTimeUnit val="years"/>
      </c:dateAx>
      <c:valAx>
        <c:axId val="107949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947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86.09</c:v>
                </c:pt>
                <c:pt idx="1">
                  <c:v>82.71</c:v>
                </c:pt>
                <c:pt idx="2">
                  <c:v>88.75</c:v>
                </c:pt>
                <c:pt idx="3">
                  <c:v>84.61</c:v>
                </c:pt>
                <c:pt idx="4">
                  <c:v>82.18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01152"/>
        <c:axId val="108002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80.81</c:v>
                </c:pt>
                <c:pt idx="1">
                  <c:v>78.7</c:v>
                </c:pt>
                <c:pt idx="2">
                  <c:v>80.010000000000005</c:v>
                </c:pt>
                <c:pt idx="3">
                  <c:v>79.98</c:v>
                </c:pt>
                <c:pt idx="4">
                  <c:v>79.48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01152"/>
        <c:axId val="108002688"/>
      </c:lineChart>
      <c:dateAx>
        <c:axId val="10800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002688"/>
        <c:crosses val="autoZero"/>
        <c:auto val="1"/>
        <c:lblOffset val="100"/>
        <c:baseTimeUnit val="years"/>
      </c:dateAx>
      <c:valAx>
        <c:axId val="108002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00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105.32</c:v>
                </c:pt>
                <c:pt idx="1">
                  <c:v>100.88</c:v>
                </c:pt>
                <c:pt idx="2">
                  <c:v>102.33</c:v>
                </c:pt>
                <c:pt idx="3">
                  <c:v>104.13</c:v>
                </c:pt>
                <c:pt idx="4">
                  <c:v>103.39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06304"/>
        <c:axId val="999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108.06</c:v>
                </c:pt>
                <c:pt idx="1">
                  <c:v>104.82</c:v>
                </c:pt>
                <c:pt idx="2">
                  <c:v>104.95</c:v>
                </c:pt>
                <c:pt idx="3">
                  <c:v>105.53</c:v>
                </c:pt>
                <c:pt idx="4">
                  <c:v>107.2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06304"/>
        <c:axId val="99908224"/>
      </c:lineChart>
      <c:dateAx>
        <c:axId val="9990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908224"/>
        <c:crosses val="autoZero"/>
        <c:auto val="1"/>
        <c:lblOffset val="100"/>
        <c:baseTimeUnit val="years"/>
      </c:dateAx>
      <c:valAx>
        <c:axId val="99908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906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3.81</c:v>
                </c:pt>
                <c:pt idx="1">
                  <c:v>5.68</c:v>
                </c:pt>
                <c:pt idx="2">
                  <c:v>7.4</c:v>
                </c:pt>
                <c:pt idx="3">
                  <c:v>9</c:v>
                </c:pt>
                <c:pt idx="4">
                  <c:v>17.38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17216"/>
        <c:axId val="100219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33.21</c:v>
                </c:pt>
                <c:pt idx="1">
                  <c:v>34.24</c:v>
                </c:pt>
                <c:pt idx="2">
                  <c:v>35.18</c:v>
                </c:pt>
                <c:pt idx="3">
                  <c:v>36.43</c:v>
                </c:pt>
                <c:pt idx="4">
                  <c:v>46.12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17216"/>
        <c:axId val="100219136"/>
      </c:lineChart>
      <c:dateAx>
        <c:axId val="100217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19136"/>
        <c:crosses val="autoZero"/>
        <c:auto val="1"/>
        <c:lblOffset val="100"/>
        <c:baseTimeUnit val="years"/>
      </c:dateAx>
      <c:valAx>
        <c:axId val="100219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17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53696"/>
        <c:axId val="10025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6.34</c:v>
                </c:pt>
                <c:pt idx="1">
                  <c:v>6.81</c:v>
                </c:pt>
                <c:pt idx="2">
                  <c:v>8.41</c:v>
                </c:pt>
                <c:pt idx="3">
                  <c:v>8.7200000000000006</c:v>
                </c:pt>
                <c:pt idx="4">
                  <c:v>9.86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53696"/>
        <c:axId val="100255616"/>
      </c:lineChart>
      <c:dateAx>
        <c:axId val="10025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55616"/>
        <c:crosses val="autoZero"/>
        <c:auto val="1"/>
        <c:lblOffset val="100"/>
        <c:baseTimeUnit val="years"/>
      </c:dateAx>
      <c:valAx>
        <c:axId val="10025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5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>
                  <c:v>11.87</c:v>
                </c:pt>
                <c:pt idx="1">
                  <c:v>9.91</c:v>
                </c:pt>
                <c:pt idx="2">
                  <c:v>4.3099999999999996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34432"/>
        <c:axId val="1000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23.31</c:v>
                </c:pt>
                <c:pt idx="1">
                  <c:v>26.83</c:v>
                </c:pt>
                <c:pt idx="2">
                  <c:v>26.81</c:v>
                </c:pt>
                <c:pt idx="3">
                  <c:v>28.31</c:v>
                </c:pt>
                <c:pt idx="4">
                  <c:v>13.46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34432"/>
        <c:axId val="100044800"/>
      </c:lineChart>
      <c:dateAx>
        <c:axId val="10003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044800"/>
        <c:crosses val="autoZero"/>
        <c:auto val="1"/>
        <c:lblOffset val="100"/>
        <c:baseTimeUnit val="years"/>
      </c:dateAx>
      <c:valAx>
        <c:axId val="100044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3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328.43</c:v>
                </c:pt>
                <c:pt idx="1">
                  <c:v>892.8</c:v>
                </c:pt>
                <c:pt idx="2">
                  <c:v>4258.33</c:v>
                </c:pt>
                <c:pt idx="3">
                  <c:v>2294.04</c:v>
                </c:pt>
                <c:pt idx="4">
                  <c:v>214.99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75008"/>
        <c:axId val="10007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1129.9100000000001</c:v>
                </c:pt>
                <c:pt idx="1">
                  <c:v>1197.1099999999999</c:v>
                </c:pt>
                <c:pt idx="2">
                  <c:v>1002.64</c:v>
                </c:pt>
                <c:pt idx="3">
                  <c:v>1164.51</c:v>
                </c:pt>
                <c:pt idx="4">
                  <c:v>434.72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75008"/>
        <c:axId val="100076928"/>
      </c:lineChart>
      <c:dateAx>
        <c:axId val="10007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076928"/>
        <c:crosses val="autoZero"/>
        <c:auto val="1"/>
        <c:lblOffset val="100"/>
        <c:baseTimeUnit val="years"/>
      </c:dateAx>
      <c:valAx>
        <c:axId val="100076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7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2175.6999999999998</c:v>
                </c:pt>
                <c:pt idx="1">
                  <c:v>2156.44</c:v>
                </c:pt>
                <c:pt idx="2">
                  <c:v>2106.46</c:v>
                </c:pt>
                <c:pt idx="3">
                  <c:v>2064.58</c:v>
                </c:pt>
                <c:pt idx="4">
                  <c:v>2118.3000000000002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19680"/>
        <c:axId val="10012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540.94000000000005</c:v>
                </c:pt>
                <c:pt idx="1">
                  <c:v>532.29999999999995</c:v>
                </c:pt>
                <c:pt idx="2">
                  <c:v>520.29999999999995</c:v>
                </c:pt>
                <c:pt idx="3">
                  <c:v>498.27</c:v>
                </c:pt>
                <c:pt idx="4">
                  <c:v>495.76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19680"/>
        <c:axId val="100121600"/>
      </c:lineChart>
      <c:dateAx>
        <c:axId val="10011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21600"/>
        <c:crosses val="autoZero"/>
        <c:auto val="1"/>
        <c:lblOffset val="100"/>
        <c:baseTimeUnit val="years"/>
      </c:dateAx>
      <c:valAx>
        <c:axId val="100121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1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43.39</c:v>
                </c:pt>
                <c:pt idx="1">
                  <c:v>42.07</c:v>
                </c:pt>
                <c:pt idx="2">
                  <c:v>41.17</c:v>
                </c:pt>
                <c:pt idx="3">
                  <c:v>46.11</c:v>
                </c:pt>
                <c:pt idx="4">
                  <c:v>43.94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95424"/>
        <c:axId val="100297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93.43</c:v>
                </c:pt>
                <c:pt idx="1">
                  <c:v>90.17</c:v>
                </c:pt>
                <c:pt idx="2">
                  <c:v>90.69</c:v>
                </c:pt>
                <c:pt idx="3">
                  <c:v>90.64</c:v>
                </c:pt>
                <c:pt idx="4">
                  <c:v>93.66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95424"/>
        <c:axId val="100297344"/>
      </c:lineChart>
      <c:dateAx>
        <c:axId val="100295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97344"/>
        <c:crosses val="autoZero"/>
        <c:auto val="1"/>
        <c:lblOffset val="100"/>
        <c:baseTimeUnit val="years"/>
      </c:dateAx>
      <c:valAx>
        <c:axId val="100297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95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495.89</c:v>
                </c:pt>
                <c:pt idx="1">
                  <c:v>544.66999999999996</c:v>
                </c:pt>
                <c:pt idx="2">
                  <c:v>530.54999999999995</c:v>
                </c:pt>
                <c:pt idx="3">
                  <c:v>471.14</c:v>
                </c:pt>
                <c:pt idx="4">
                  <c:v>497.51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21536"/>
        <c:axId val="10032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204.24</c:v>
                </c:pt>
                <c:pt idx="1">
                  <c:v>210.28</c:v>
                </c:pt>
                <c:pt idx="2">
                  <c:v>211.08</c:v>
                </c:pt>
                <c:pt idx="3">
                  <c:v>213.52</c:v>
                </c:pt>
                <c:pt idx="4">
                  <c:v>208.21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21536"/>
        <c:axId val="100323712"/>
      </c:lineChart>
      <c:dateAx>
        <c:axId val="10032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323712"/>
        <c:crosses val="autoZero"/>
        <c:auto val="1"/>
        <c:lblOffset val="100"/>
        <c:baseTimeUnit val="years"/>
      </c:dateAx>
      <c:valAx>
        <c:axId val="10032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32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福岡県　みやこ町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A8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21012</v>
      </c>
      <c r="AJ8" s="56"/>
      <c r="AK8" s="56"/>
      <c r="AL8" s="56"/>
      <c r="AM8" s="56"/>
      <c r="AN8" s="56"/>
      <c r="AO8" s="56"/>
      <c r="AP8" s="57"/>
      <c r="AQ8" s="47">
        <f>データ!R6</f>
        <v>151.34</v>
      </c>
      <c r="AR8" s="47"/>
      <c r="AS8" s="47"/>
      <c r="AT8" s="47"/>
      <c r="AU8" s="47"/>
      <c r="AV8" s="47"/>
      <c r="AW8" s="47"/>
      <c r="AX8" s="47"/>
      <c r="AY8" s="47">
        <f>データ!S6</f>
        <v>138.84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47.19</v>
      </c>
      <c r="K10" s="47"/>
      <c r="L10" s="47"/>
      <c r="M10" s="47"/>
      <c r="N10" s="47"/>
      <c r="O10" s="47"/>
      <c r="P10" s="47"/>
      <c r="Q10" s="47"/>
      <c r="R10" s="47">
        <f>データ!O6</f>
        <v>32.6</v>
      </c>
      <c r="S10" s="47"/>
      <c r="T10" s="47"/>
      <c r="U10" s="47"/>
      <c r="V10" s="47"/>
      <c r="W10" s="47"/>
      <c r="X10" s="47"/>
      <c r="Y10" s="47"/>
      <c r="Z10" s="78">
        <f>データ!P6</f>
        <v>4370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6831</v>
      </c>
      <c r="AJ10" s="78"/>
      <c r="AK10" s="78"/>
      <c r="AL10" s="78"/>
      <c r="AM10" s="78"/>
      <c r="AN10" s="78"/>
      <c r="AO10" s="78"/>
      <c r="AP10" s="78"/>
      <c r="AQ10" s="47">
        <f>データ!U6</f>
        <v>3.88</v>
      </c>
      <c r="AR10" s="47"/>
      <c r="AS10" s="47"/>
      <c r="AT10" s="47"/>
      <c r="AU10" s="47"/>
      <c r="AV10" s="47"/>
      <c r="AW10" s="47"/>
      <c r="AX10" s="47"/>
      <c r="AY10" s="47">
        <f>データ!V6</f>
        <v>1760.57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106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104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105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406252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福岡県　みやこ町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47.19</v>
      </c>
      <c r="O6" s="32">
        <f t="shared" si="3"/>
        <v>32.6</v>
      </c>
      <c r="P6" s="32">
        <f t="shared" si="3"/>
        <v>4370</v>
      </c>
      <c r="Q6" s="32">
        <f t="shared" si="3"/>
        <v>21012</v>
      </c>
      <c r="R6" s="32">
        <f t="shared" si="3"/>
        <v>151.34</v>
      </c>
      <c r="S6" s="32">
        <f t="shared" si="3"/>
        <v>138.84</v>
      </c>
      <c r="T6" s="32">
        <f t="shared" si="3"/>
        <v>6831</v>
      </c>
      <c r="U6" s="32">
        <f t="shared" si="3"/>
        <v>3.88</v>
      </c>
      <c r="V6" s="32">
        <f t="shared" si="3"/>
        <v>1760.57</v>
      </c>
      <c r="W6" s="33">
        <f>IF(W7="",NA(),W7)</f>
        <v>105.32</v>
      </c>
      <c r="X6" s="33">
        <f t="shared" ref="X6:AF6" si="4">IF(X7="",NA(),X7)</f>
        <v>100.88</v>
      </c>
      <c r="Y6" s="33">
        <f t="shared" si="4"/>
        <v>102.33</v>
      </c>
      <c r="Z6" s="33">
        <f t="shared" si="4"/>
        <v>104.13</v>
      </c>
      <c r="AA6" s="33">
        <f t="shared" si="4"/>
        <v>103.39</v>
      </c>
      <c r="AB6" s="33">
        <f t="shared" si="4"/>
        <v>108.06</v>
      </c>
      <c r="AC6" s="33">
        <f t="shared" si="4"/>
        <v>104.82</v>
      </c>
      <c r="AD6" s="33">
        <f t="shared" si="4"/>
        <v>104.95</v>
      </c>
      <c r="AE6" s="33">
        <f t="shared" si="4"/>
        <v>105.53</v>
      </c>
      <c r="AF6" s="33">
        <f t="shared" si="4"/>
        <v>107.2</v>
      </c>
      <c r="AG6" s="32" t="str">
        <f>IF(AG7="","",IF(AG7="-","【-】","【"&amp;SUBSTITUTE(TEXT(AG7,"#,##0.00"),"-","△")&amp;"】"))</f>
        <v>【113.03】</v>
      </c>
      <c r="AH6" s="33">
        <f>IF(AH7="",NA(),AH7)</f>
        <v>11.87</v>
      </c>
      <c r="AI6" s="33">
        <f t="shared" ref="AI6:AQ6" si="5">IF(AI7="",NA(),AI7)</f>
        <v>9.91</v>
      </c>
      <c r="AJ6" s="33">
        <f t="shared" si="5"/>
        <v>4.3099999999999996</v>
      </c>
      <c r="AK6" s="32">
        <f t="shared" si="5"/>
        <v>0</v>
      </c>
      <c r="AL6" s="32">
        <f t="shared" si="5"/>
        <v>0</v>
      </c>
      <c r="AM6" s="33">
        <f t="shared" si="5"/>
        <v>23.31</v>
      </c>
      <c r="AN6" s="33">
        <f t="shared" si="5"/>
        <v>26.83</v>
      </c>
      <c r="AO6" s="33">
        <f t="shared" si="5"/>
        <v>26.81</v>
      </c>
      <c r="AP6" s="33">
        <f t="shared" si="5"/>
        <v>28.31</v>
      </c>
      <c r="AQ6" s="33">
        <f t="shared" si="5"/>
        <v>13.46</v>
      </c>
      <c r="AR6" s="32" t="str">
        <f>IF(AR7="","",IF(AR7="-","【-】","【"&amp;SUBSTITUTE(TEXT(AR7,"#,##0.00"),"-","△")&amp;"】"))</f>
        <v>【0.81】</v>
      </c>
      <c r="AS6" s="33">
        <f>IF(AS7="",NA(),AS7)</f>
        <v>328.43</v>
      </c>
      <c r="AT6" s="33">
        <f t="shared" ref="AT6:BB6" si="6">IF(AT7="",NA(),AT7)</f>
        <v>892.8</v>
      </c>
      <c r="AU6" s="33">
        <f t="shared" si="6"/>
        <v>4258.33</v>
      </c>
      <c r="AV6" s="33">
        <f t="shared" si="6"/>
        <v>2294.04</v>
      </c>
      <c r="AW6" s="33">
        <f t="shared" si="6"/>
        <v>214.99</v>
      </c>
      <c r="AX6" s="33">
        <f t="shared" si="6"/>
        <v>1129.9100000000001</v>
      </c>
      <c r="AY6" s="33">
        <f t="shared" si="6"/>
        <v>1197.1099999999999</v>
      </c>
      <c r="AZ6" s="33">
        <f t="shared" si="6"/>
        <v>1002.64</v>
      </c>
      <c r="BA6" s="33">
        <f t="shared" si="6"/>
        <v>1164.51</v>
      </c>
      <c r="BB6" s="33">
        <f t="shared" si="6"/>
        <v>434.72</v>
      </c>
      <c r="BC6" s="32" t="str">
        <f>IF(BC7="","",IF(BC7="-","【-】","【"&amp;SUBSTITUTE(TEXT(BC7,"#,##0.00"),"-","△")&amp;"】"))</f>
        <v>【264.16】</v>
      </c>
      <c r="BD6" s="33">
        <f>IF(BD7="",NA(),BD7)</f>
        <v>2175.6999999999998</v>
      </c>
      <c r="BE6" s="33">
        <f t="shared" ref="BE6:BM6" si="7">IF(BE7="",NA(),BE7)</f>
        <v>2156.44</v>
      </c>
      <c r="BF6" s="33">
        <f t="shared" si="7"/>
        <v>2106.46</v>
      </c>
      <c r="BG6" s="33">
        <f t="shared" si="7"/>
        <v>2064.58</v>
      </c>
      <c r="BH6" s="33">
        <f t="shared" si="7"/>
        <v>2118.3000000000002</v>
      </c>
      <c r="BI6" s="33">
        <f t="shared" si="7"/>
        <v>540.94000000000005</v>
      </c>
      <c r="BJ6" s="33">
        <f t="shared" si="7"/>
        <v>532.29999999999995</v>
      </c>
      <c r="BK6" s="33">
        <f t="shared" si="7"/>
        <v>520.29999999999995</v>
      </c>
      <c r="BL6" s="33">
        <f t="shared" si="7"/>
        <v>498.27</v>
      </c>
      <c r="BM6" s="33">
        <f t="shared" si="7"/>
        <v>495.76</v>
      </c>
      <c r="BN6" s="32" t="str">
        <f>IF(BN7="","",IF(BN7="-","【-】","【"&amp;SUBSTITUTE(TEXT(BN7,"#,##0.00"),"-","△")&amp;"】"))</f>
        <v>【283.72】</v>
      </c>
      <c r="BO6" s="33">
        <f>IF(BO7="",NA(),BO7)</f>
        <v>43.39</v>
      </c>
      <c r="BP6" s="33">
        <f t="shared" ref="BP6:BX6" si="8">IF(BP7="",NA(),BP7)</f>
        <v>42.07</v>
      </c>
      <c r="BQ6" s="33">
        <f t="shared" si="8"/>
        <v>41.17</v>
      </c>
      <c r="BR6" s="33">
        <f t="shared" si="8"/>
        <v>46.11</v>
      </c>
      <c r="BS6" s="33">
        <f t="shared" si="8"/>
        <v>43.94</v>
      </c>
      <c r="BT6" s="33">
        <f t="shared" si="8"/>
        <v>93.43</v>
      </c>
      <c r="BU6" s="33">
        <f t="shared" si="8"/>
        <v>90.17</v>
      </c>
      <c r="BV6" s="33">
        <f t="shared" si="8"/>
        <v>90.69</v>
      </c>
      <c r="BW6" s="33">
        <f t="shared" si="8"/>
        <v>90.64</v>
      </c>
      <c r="BX6" s="33">
        <f t="shared" si="8"/>
        <v>93.66</v>
      </c>
      <c r="BY6" s="32" t="str">
        <f>IF(BY7="","",IF(BY7="-","【-】","【"&amp;SUBSTITUTE(TEXT(BY7,"#,##0.00"),"-","△")&amp;"】"))</f>
        <v>【104.60】</v>
      </c>
      <c r="BZ6" s="33">
        <f>IF(BZ7="",NA(),BZ7)</f>
        <v>495.89</v>
      </c>
      <c r="CA6" s="33">
        <f t="shared" ref="CA6:CI6" si="9">IF(CA7="",NA(),CA7)</f>
        <v>544.66999999999996</v>
      </c>
      <c r="CB6" s="33">
        <f t="shared" si="9"/>
        <v>530.54999999999995</v>
      </c>
      <c r="CC6" s="33">
        <f t="shared" si="9"/>
        <v>471.14</v>
      </c>
      <c r="CD6" s="33">
        <f t="shared" si="9"/>
        <v>497.51</v>
      </c>
      <c r="CE6" s="33">
        <f t="shared" si="9"/>
        <v>204.24</v>
      </c>
      <c r="CF6" s="33">
        <f t="shared" si="9"/>
        <v>210.28</v>
      </c>
      <c r="CG6" s="33">
        <f t="shared" si="9"/>
        <v>211.08</v>
      </c>
      <c r="CH6" s="33">
        <f t="shared" si="9"/>
        <v>213.52</v>
      </c>
      <c r="CI6" s="33">
        <f t="shared" si="9"/>
        <v>208.21</v>
      </c>
      <c r="CJ6" s="32" t="str">
        <f>IF(CJ7="","",IF(CJ7="-","【-】","【"&amp;SUBSTITUTE(TEXT(CJ7,"#,##0.00"),"-","△")&amp;"】"))</f>
        <v>【164.21】</v>
      </c>
      <c r="CK6" s="33">
        <f>IF(CK7="",NA(),CK7)</f>
        <v>48.55</v>
      </c>
      <c r="CL6" s="33">
        <f t="shared" ref="CL6:CT6" si="10">IF(CL7="",NA(),CL7)</f>
        <v>48.53</v>
      </c>
      <c r="CM6" s="33">
        <f t="shared" si="10"/>
        <v>50.77</v>
      </c>
      <c r="CN6" s="33">
        <f t="shared" si="10"/>
        <v>55.63</v>
      </c>
      <c r="CO6" s="33">
        <f t="shared" si="10"/>
        <v>49.02</v>
      </c>
      <c r="CP6" s="33">
        <f t="shared" si="10"/>
        <v>51.05</v>
      </c>
      <c r="CQ6" s="33">
        <f t="shared" si="10"/>
        <v>50.49</v>
      </c>
      <c r="CR6" s="33">
        <f t="shared" si="10"/>
        <v>49.69</v>
      </c>
      <c r="CS6" s="33">
        <f t="shared" si="10"/>
        <v>49.77</v>
      </c>
      <c r="CT6" s="33">
        <f t="shared" si="10"/>
        <v>49.22</v>
      </c>
      <c r="CU6" s="32" t="str">
        <f>IF(CU7="","",IF(CU7="-","【-】","【"&amp;SUBSTITUTE(TEXT(CU7,"#,##0.00"),"-","△")&amp;"】"))</f>
        <v>【59.80】</v>
      </c>
      <c r="CV6" s="33">
        <f>IF(CV7="",NA(),CV7)</f>
        <v>86.09</v>
      </c>
      <c r="CW6" s="33">
        <f t="shared" ref="CW6:DE6" si="11">IF(CW7="",NA(),CW7)</f>
        <v>82.71</v>
      </c>
      <c r="CX6" s="33">
        <f t="shared" si="11"/>
        <v>88.75</v>
      </c>
      <c r="CY6" s="33">
        <f t="shared" si="11"/>
        <v>84.61</v>
      </c>
      <c r="CZ6" s="33">
        <f t="shared" si="11"/>
        <v>82.18</v>
      </c>
      <c r="DA6" s="33">
        <f t="shared" si="11"/>
        <v>80.81</v>
      </c>
      <c r="DB6" s="33">
        <f t="shared" si="11"/>
        <v>78.7</v>
      </c>
      <c r="DC6" s="33">
        <f t="shared" si="11"/>
        <v>80.010000000000005</v>
      </c>
      <c r="DD6" s="33">
        <f t="shared" si="11"/>
        <v>79.98</v>
      </c>
      <c r="DE6" s="33">
        <f t="shared" si="11"/>
        <v>79.48</v>
      </c>
      <c r="DF6" s="32" t="str">
        <f>IF(DF7="","",IF(DF7="-","【-】","【"&amp;SUBSTITUTE(TEXT(DF7,"#,##0.00"),"-","△")&amp;"】"))</f>
        <v>【89.78】</v>
      </c>
      <c r="DG6" s="33">
        <f>IF(DG7="",NA(),DG7)</f>
        <v>3.81</v>
      </c>
      <c r="DH6" s="33">
        <f t="shared" ref="DH6:DP6" si="12">IF(DH7="",NA(),DH7)</f>
        <v>5.68</v>
      </c>
      <c r="DI6" s="33">
        <f t="shared" si="12"/>
        <v>7.4</v>
      </c>
      <c r="DJ6" s="33">
        <f t="shared" si="12"/>
        <v>9</v>
      </c>
      <c r="DK6" s="33">
        <f t="shared" si="12"/>
        <v>17.38</v>
      </c>
      <c r="DL6" s="33">
        <f t="shared" si="12"/>
        <v>33.21</v>
      </c>
      <c r="DM6" s="33">
        <f t="shared" si="12"/>
        <v>34.24</v>
      </c>
      <c r="DN6" s="33">
        <f t="shared" si="12"/>
        <v>35.18</v>
      </c>
      <c r="DO6" s="33">
        <f t="shared" si="12"/>
        <v>36.43</v>
      </c>
      <c r="DP6" s="33">
        <f t="shared" si="12"/>
        <v>46.12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6.34</v>
      </c>
      <c r="DX6" s="33">
        <f t="shared" si="13"/>
        <v>6.81</v>
      </c>
      <c r="DY6" s="33">
        <f t="shared" si="13"/>
        <v>8.41</v>
      </c>
      <c r="DZ6" s="33">
        <f t="shared" si="13"/>
        <v>8.7200000000000006</v>
      </c>
      <c r="EA6" s="33">
        <f t="shared" si="13"/>
        <v>9.86</v>
      </c>
      <c r="EB6" s="32" t="str">
        <f>IF(EB7="","",IF(EB7="-","【-】","【"&amp;SUBSTITUTE(TEXT(EB7,"#,##0.00"),"-","△")&amp;"】"))</f>
        <v>【12.42】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3">
        <f t="shared" si="14"/>
        <v>0.25</v>
      </c>
      <c r="EG6" s="33">
        <f t="shared" si="14"/>
        <v>1.05</v>
      </c>
      <c r="EH6" s="33">
        <f t="shared" si="14"/>
        <v>0.81</v>
      </c>
      <c r="EI6" s="33">
        <f t="shared" si="14"/>
        <v>0.82</v>
      </c>
      <c r="EJ6" s="33">
        <f t="shared" si="14"/>
        <v>0.66</v>
      </c>
      <c r="EK6" s="33">
        <f t="shared" si="14"/>
        <v>0.64</v>
      </c>
      <c r="EL6" s="33">
        <f t="shared" si="14"/>
        <v>0.56000000000000005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406252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47.19</v>
      </c>
      <c r="O7" s="36">
        <v>32.6</v>
      </c>
      <c r="P7" s="36">
        <v>4370</v>
      </c>
      <c r="Q7" s="36">
        <v>21012</v>
      </c>
      <c r="R7" s="36">
        <v>151.34</v>
      </c>
      <c r="S7" s="36">
        <v>138.84</v>
      </c>
      <c r="T7" s="36">
        <v>6831</v>
      </c>
      <c r="U7" s="36">
        <v>3.88</v>
      </c>
      <c r="V7" s="36">
        <v>1760.57</v>
      </c>
      <c r="W7" s="36">
        <v>105.32</v>
      </c>
      <c r="X7" s="36">
        <v>100.88</v>
      </c>
      <c r="Y7" s="36">
        <v>102.33</v>
      </c>
      <c r="Z7" s="36">
        <v>104.13</v>
      </c>
      <c r="AA7" s="36">
        <v>103.39</v>
      </c>
      <c r="AB7" s="36">
        <v>108.06</v>
      </c>
      <c r="AC7" s="36">
        <v>104.82</v>
      </c>
      <c r="AD7" s="36">
        <v>104.95</v>
      </c>
      <c r="AE7" s="36">
        <v>105.53</v>
      </c>
      <c r="AF7" s="36">
        <v>107.2</v>
      </c>
      <c r="AG7" s="36">
        <v>113.03</v>
      </c>
      <c r="AH7" s="36">
        <v>11.87</v>
      </c>
      <c r="AI7" s="36">
        <v>9.91</v>
      </c>
      <c r="AJ7" s="36">
        <v>4.3099999999999996</v>
      </c>
      <c r="AK7" s="36">
        <v>0</v>
      </c>
      <c r="AL7" s="36">
        <v>0</v>
      </c>
      <c r="AM7" s="36">
        <v>23.31</v>
      </c>
      <c r="AN7" s="36">
        <v>26.83</v>
      </c>
      <c r="AO7" s="36">
        <v>26.81</v>
      </c>
      <c r="AP7" s="36">
        <v>28.31</v>
      </c>
      <c r="AQ7" s="36">
        <v>13.46</v>
      </c>
      <c r="AR7" s="36">
        <v>0.81</v>
      </c>
      <c r="AS7" s="36">
        <v>328.43</v>
      </c>
      <c r="AT7" s="36">
        <v>892.8</v>
      </c>
      <c r="AU7" s="36">
        <v>4258.33</v>
      </c>
      <c r="AV7" s="36">
        <v>2294.04</v>
      </c>
      <c r="AW7" s="36">
        <v>214.99</v>
      </c>
      <c r="AX7" s="36">
        <v>1129.9100000000001</v>
      </c>
      <c r="AY7" s="36">
        <v>1197.1099999999999</v>
      </c>
      <c r="AZ7" s="36">
        <v>1002.64</v>
      </c>
      <c r="BA7" s="36">
        <v>1164.51</v>
      </c>
      <c r="BB7" s="36">
        <v>434.72</v>
      </c>
      <c r="BC7" s="36">
        <v>264.16000000000003</v>
      </c>
      <c r="BD7" s="36">
        <v>2175.6999999999998</v>
      </c>
      <c r="BE7" s="36">
        <v>2156.44</v>
      </c>
      <c r="BF7" s="36">
        <v>2106.46</v>
      </c>
      <c r="BG7" s="36">
        <v>2064.58</v>
      </c>
      <c r="BH7" s="36">
        <v>2118.3000000000002</v>
      </c>
      <c r="BI7" s="36">
        <v>540.94000000000005</v>
      </c>
      <c r="BJ7" s="36">
        <v>532.29999999999995</v>
      </c>
      <c r="BK7" s="36">
        <v>520.29999999999995</v>
      </c>
      <c r="BL7" s="36">
        <v>498.27</v>
      </c>
      <c r="BM7" s="36">
        <v>495.76</v>
      </c>
      <c r="BN7" s="36">
        <v>283.72000000000003</v>
      </c>
      <c r="BO7" s="36">
        <v>43.39</v>
      </c>
      <c r="BP7" s="36">
        <v>42.07</v>
      </c>
      <c r="BQ7" s="36">
        <v>41.17</v>
      </c>
      <c r="BR7" s="36">
        <v>46.11</v>
      </c>
      <c r="BS7" s="36">
        <v>43.94</v>
      </c>
      <c r="BT7" s="36">
        <v>93.43</v>
      </c>
      <c r="BU7" s="36">
        <v>90.17</v>
      </c>
      <c r="BV7" s="36">
        <v>90.69</v>
      </c>
      <c r="BW7" s="36">
        <v>90.64</v>
      </c>
      <c r="BX7" s="36">
        <v>93.66</v>
      </c>
      <c r="BY7" s="36">
        <v>104.6</v>
      </c>
      <c r="BZ7" s="36">
        <v>495.89</v>
      </c>
      <c r="CA7" s="36">
        <v>544.66999999999996</v>
      </c>
      <c r="CB7" s="36">
        <v>530.54999999999995</v>
      </c>
      <c r="CC7" s="36">
        <v>471.14</v>
      </c>
      <c r="CD7" s="36">
        <v>497.51</v>
      </c>
      <c r="CE7" s="36">
        <v>204.24</v>
      </c>
      <c r="CF7" s="36">
        <v>210.28</v>
      </c>
      <c r="CG7" s="36">
        <v>211.08</v>
      </c>
      <c r="CH7" s="36">
        <v>213.52</v>
      </c>
      <c r="CI7" s="36">
        <v>208.21</v>
      </c>
      <c r="CJ7" s="36">
        <v>164.21</v>
      </c>
      <c r="CK7" s="36">
        <v>48.55</v>
      </c>
      <c r="CL7" s="36">
        <v>48.53</v>
      </c>
      <c r="CM7" s="36">
        <v>50.77</v>
      </c>
      <c r="CN7" s="36">
        <v>55.63</v>
      </c>
      <c r="CO7" s="36">
        <v>49.02</v>
      </c>
      <c r="CP7" s="36">
        <v>51.05</v>
      </c>
      <c r="CQ7" s="36">
        <v>50.49</v>
      </c>
      <c r="CR7" s="36">
        <v>49.69</v>
      </c>
      <c r="CS7" s="36">
        <v>49.77</v>
      </c>
      <c r="CT7" s="36">
        <v>49.22</v>
      </c>
      <c r="CU7" s="36">
        <v>59.8</v>
      </c>
      <c r="CV7" s="36">
        <v>86.09</v>
      </c>
      <c r="CW7" s="36">
        <v>82.71</v>
      </c>
      <c r="CX7" s="36">
        <v>88.75</v>
      </c>
      <c r="CY7" s="36">
        <v>84.61</v>
      </c>
      <c r="CZ7" s="36">
        <v>82.18</v>
      </c>
      <c r="DA7" s="36">
        <v>80.81</v>
      </c>
      <c r="DB7" s="36">
        <v>78.7</v>
      </c>
      <c r="DC7" s="36">
        <v>80.010000000000005</v>
      </c>
      <c r="DD7" s="36">
        <v>79.98</v>
      </c>
      <c r="DE7" s="36">
        <v>79.48</v>
      </c>
      <c r="DF7" s="36">
        <v>89.78</v>
      </c>
      <c r="DG7" s="36">
        <v>3.81</v>
      </c>
      <c r="DH7" s="36">
        <v>5.68</v>
      </c>
      <c r="DI7" s="36">
        <v>7.4</v>
      </c>
      <c r="DJ7" s="36">
        <v>9</v>
      </c>
      <c r="DK7" s="36">
        <v>17.38</v>
      </c>
      <c r="DL7" s="36">
        <v>33.21</v>
      </c>
      <c r="DM7" s="36">
        <v>34.24</v>
      </c>
      <c r="DN7" s="36">
        <v>35.18</v>
      </c>
      <c r="DO7" s="36">
        <v>36.43</v>
      </c>
      <c r="DP7" s="36">
        <v>46.12</v>
      </c>
      <c r="DQ7" s="36">
        <v>46.31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6.34</v>
      </c>
      <c r="DX7" s="36">
        <v>6.81</v>
      </c>
      <c r="DY7" s="36">
        <v>8.41</v>
      </c>
      <c r="DZ7" s="36">
        <v>8.7200000000000006</v>
      </c>
      <c r="EA7" s="36">
        <v>9.86</v>
      </c>
      <c r="EB7" s="36">
        <v>12.42</v>
      </c>
      <c r="EC7" s="36">
        <v>0</v>
      </c>
      <c r="ED7" s="36">
        <v>0</v>
      </c>
      <c r="EE7" s="36">
        <v>0</v>
      </c>
      <c r="EF7" s="36">
        <v>0.25</v>
      </c>
      <c r="EG7" s="36">
        <v>1.05</v>
      </c>
      <c r="EH7" s="36">
        <v>0.81</v>
      </c>
      <c r="EI7" s="36">
        <v>0.82</v>
      </c>
      <c r="EJ7" s="36">
        <v>0.66</v>
      </c>
      <c r="EK7" s="36">
        <v>0.64</v>
      </c>
      <c r="EL7" s="36">
        <v>0.56000000000000005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mpcadmin</cp:lastModifiedBy>
  <cp:lastPrinted>2016-02-12T06:55:48Z</cp:lastPrinted>
  <dcterms:created xsi:type="dcterms:W3CDTF">2016-02-03T07:29:03Z</dcterms:created>
  <dcterms:modified xsi:type="dcterms:W3CDTF">2016-02-26T06:53:22Z</dcterms:modified>
  <cp:category/>
</cp:coreProperties>
</file>