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0_通年業務\03_業務係\30経営分析\H30決算分\"/>
    </mc:Choice>
  </mc:AlternateContent>
  <workbookProtection workbookAlgorithmName="SHA-512" workbookHashValue="lu6QXVtZ6Alq5/eeQYLM7YwHcWogVTPz1GM+HbRe5e/5sX+f8WRA+aFyOTjOA9gRj5xLr5xq6uI2Hb0/dq1z/Q==" workbookSaltValue="b6U0S7rt55PmBHBbT27m/A=="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<sst xmlns="http://schemas.openxmlformats.org/spreadsheetml/2006/main" count="220" uniqueCount="108">
  <si>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</si>
  <si>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</si>
  <si>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</si>
  <si>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</si>
  <si>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</si>
  <si>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</si>
  <si>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</si>
  <si>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</si>
  <si>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</si>
  <si>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</si>
  <si>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</si>
  <si>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</si>
  <si>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</si>
  <si>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</si>
  <si>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</si>
  <si>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</si>
  <si>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</si>
  <si>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</si>
  <si>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</si>
  <si>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</si>
  <si>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</si>
  <si>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</si>
  <si>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</si>
  <si>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</si>
  <si>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</si>
  <si>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</si>
  <si>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</si>
  <si>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</si>
  <si>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</si>
  <si>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</si>
  <si>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</si>
  <si>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</si>
  <si>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</si>
  <si>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</si>
  <si>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</si>
  <si>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</si>
  <si>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</si>
  <si>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</si>
  <si>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</si>
  <si>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</si>
  <si>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</si>
  <si>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</si>
  <si>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</si>
  <si>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</si>
  <si>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</si>
  <si>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</si>
  <si>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</si>
  <si>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</si>
  <si>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</si>
  <si>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</si>
  <si>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</si>
  <si>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</si>
  <si>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</si>
  <si>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</si>
  <si>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</si>
  <si>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</si>
  <si>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</si>
  <si>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</si>
  <si>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</si>
  <si>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</si>
  <si>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</si>
  <si>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</si>
  <si>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</si>
  <si>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</si>
  <si>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</si>
  <si>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</si>
  <si>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</si>
  <si>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</si>
  <si>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</si>
  <si>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</si>
  <si>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</si>
  <si>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</si>
  <si>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</si>
  <si>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</si>
  <si>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</si>
  <si>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</si>
  <si>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</si>
  <si>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</si>
  <si>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</si>
  <si>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</si>
  <si>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</si>
  <si>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</si>
  <si>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</si>
  <si>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</si>
  <si>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</si>
  <si>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</si>
  <si>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</si>
  <si>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</si>
  <si>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</si>
  <si>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</si>
  <si>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</si>
  <si>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</si>
  <si>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</si>
  <si>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みやこ町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</si>
  <si>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</si>
  <si>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</si>
  <si>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</si>
  <si>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</si>
  <si>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</si>
  <si>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</si>
  <si>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</si>
  <si>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</si>
  <si>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</si>
  <si>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</si>
  <si>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</si>
  <si>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人口減少が進む中で給水人口の大幅な増加は難しいが、給水区域内での普及率向上による給水収益の拡大を急務として、業務の効率化による経費削減等により経営の改善を進める。その後適性や料金の見直しを行っていく。
　老朽化した施設や管路については、実情に応じた見直しを行い施設の廃止やダウンサイジング等を含め適正に更新を進めていく。</t>
    <rPh sb="49" eb="51">
      <t>キュウム</t>
    </rPh>
    <rPh sb="84" eb="85">
      <t>ゴ</t>
    </rPh>
    <rPh sb="85" eb="87">
      <t>テキセイ</t>
    </rPh>
    <rPh sb="88" eb="90">
      <t>リョウキン</t>
    </rPh>
    <rPh sb="91" eb="93">
      <t>ミナオ</t>
    </rPh>
    <rPh sb="95" eb="96">
      <t>オコナ</t>
    </rPh>
    <rPh sb="111" eb="113">
      <t>カンロ</t>
    </rPh>
    <rPh sb="131" eb="133">
      <t>シセツ</t>
    </rPh>
    <rPh sb="134" eb="136">
      <t>ハイシ</t>
    </rPh>
    <phoneticPr fontId="4"/>
  </si>
  <si>
    <t>　経常収支比率は100％以上、累積欠損金もなく、流動比率でも一定の資金確保もできているが、料金回収率が低いことから一般会計繰入金によって支えられている状況である。このため、経営状況は健全であるとは言えない。
　料金回収率、企業残高対給水収益比率、給水原価が類似団よりも劣位である理由は、供用開始から間ない給水区域が多いため、普及率が低く整備した施設から十分な給水収益が得られていないことが要因である。
　今後は、普及率向上による給水収益の増加や経費の削減を実施し、経営の健全性・効率性を改善に努める。</t>
    <rPh sb="51" eb="52">
      <t>ヒク</t>
    </rPh>
    <phoneticPr fontId="4"/>
  </si>
  <si>
    <t>　比較的に新しい施設が多いため有形固定資産減価償却率は低くい状況であるが、令和元年度以降からは法定耐用年数を超える管路が出てくるため今後、管路経年化率増加していくこととなる。
　管路更新率は類似団体より低いが、平成26年度から耐震性の低い基幹管路や漏水が多い管路については補助事業等で財源を確保し計画的に改修工事を行っている。
　</t>
    <rPh sb="30" eb="32">
      <t>ジョウキョウ</t>
    </rPh>
    <rPh sb="37" eb="39">
      <t>レイワ</t>
    </rPh>
    <rPh sb="39" eb="40">
      <t>ガン</t>
    </rPh>
    <rPh sb="40" eb="42">
      <t>ネンド</t>
    </rPh>
    <rPh sb="42" eb="44">
      <t>イコウ</t>
    </rPh>
    <rPh sb="47" eb="49">
      <t>ホウテイ</t>
    </rPh>
    <rPh sb="49" eb="51">
      <t>タイヨウ</t>
    </rPh>
    <rPh sb="51" eb="53">
      <t>ネンスウ</t>
    </rPh>
    <rPh sb="54" eb="55">
      <t>コ</t>
    </rPh>
    <rPh sb="57" eb="59">
      <t>カンロ</t>
    </rPh>
    <rPh sb="60" eb="61">
      <t>デ</t>
    </rPh>
    <rPh sb="66" eb="68">
      <t>コンゴ</t>
    </rPh>
    <rPh sb="75" eb="77">
      <t>ゾウカ</t>
    </rPh>
    <rPh sb="89" eb="91">
      <t>カンロ</t>
    </rPh>
    <rPh sb="91" eb="93">
      <t>コウシン</t>
    </rPh>
    <rPh sb="93" eb="94">
      <t>リツ</t>
    </rPh>
    <rPh sb="95" eb="97">
      <t>ルイジ</t>
    </rPh>
    <rPh sb="97" eb="98">
      <t>ダン</t>
    </rPh>
    <rPh sb="98" eb="99">
      <t>タイ</t>
    </rPh>
    <rPh sb="101" eb="102">
      <t>ヒク</t>
    </rPh>
    <rPh sb="113" eb="115">
      <t>タイシン</t>
    </rPh>
    <rPh sb="115" eb="116">
      <t>セイ</t>
    </rPh>
    <rPh sb="117" eb="118">
      <t>ヒク</t>
    </rPh>
    <rPh sb="124" eb="126">
      <t>ロウスイ</t>
    </rPh>
    <rPh sb="127" eb="128">
      <t>オオ</t>
    </rPh>
    <rPh sb="129" eb="131">
      <t>カンロ</t>
    </rPh>
    <rPh sb="136" eb="138">
      <t>ホジョ</t>
    </rPh>
    <rPh sb="138" eb="140">
      <t>ジギョウ</t>
    </rPh>
    <rPh sb="140" eb="141">
      <t>トウ</t>
    </rPh>
    <rPh sb="142" eb="144">
      <t>ザイゲン</t>
    </rPh>
    <rPh sb="145" eb="147">
      <t>カクホ</t>
    </rPh>
    <rPh sb="148" eb="150">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</si>
</sst>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1.05</c:v>
                </c:pt>
                <c:pt idx="1">
                  <c:v>0.19</c:v>
                </c:pt>
                <c:pt idx="2">
                  <c:v>0.22</c:v>
                </c:pt>
                <c:pt idx="3">
                  <c:v>0.36</c:v>
                </c:pt>
                <c:pt idx="4">
                  <c:v>0.24</c:v>
                </c:pt>
              </c:numCache>
            </c:numRef>
          </c:val>
          <c:extLst>
            <c:ext xmlns:c16="http://schemas.microsoft.com/office/drawing/2014/chart" uri="{C3380CC4-5D6E-409C-BE32-E72D297353CC}">
              <c16:uniqueId val="{00000000-5F30-4608-8205-97EFD619BBF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c:ext xmlns:c16="http://schemas.microsoft.com/office/drawing/2014/chart" uri="{C3380CC4-5D6E-409C-BE32-E72D297353CC}">
              <c16:uniqueId val="{00000001-5F30-4608-8205-97EFD619BBF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49.02</c:v>
                </c:pt>
                <c:pt idx="1">
                  <c:v>48.89</c:v>
                </c:pt>
                <c:pt idx="2">
                  <c:v>47.63</c:v>
                </c:pt>
                <c:pt idx="3">
                  <c:v>49.54</c:v>
                </c:pt>
                <c:pt idx="4">
                  <c:v>50.23</c:v>
                </c:pt>
              </c:numCache>
            </c:numRef>
          </c:val>
          <c:extLst>
            <c:ext xmlns:c16="http://schemas.microsoft.com/office/drawing/2014/chart" uri="{C3380CC4-5D6E-409C-BE32-E72D297353CC}">
              <c16:uniqueId val="{00000000-7C31-428A-BB90-3239A080B8D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c:ext xmlns:c16="http://schemas.microsoft.com/office/drawing/2014/chart" uri="{C3380CC4-5D6E-409C-BE32-E72D297353CC}">
              <c16:uniqueId val="{00000001-7C31-428A-BB90-3239A080B8D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82.18</c:v>
                </c:pt>
                <c:pt idx="1">
                  <c:v>82.17</c:v>
                </c:pt>
                <c:pt idx="2">
                  <c:v>87.46</c:v>
                </c:pt>
                <c:pt idx="3">
                  <c:v>86.19</c:v>
                </c:pt>
                <c:pt idx="4">
                  <c:v>84.6</c:v>
                </c:pt>
              </c:numCache>
            </c:numRef>
          </c:val>
          <c:extLst>
            <c:ext xmlns:c16="http://schemas.microsoft.com/office/drawing/2014/chart" uri="{C3380CC4-5D6E-409C-BE32-E72D297353CC}">
              <c16:uniqueId val="{00000000-41E4-45B0-BAA3-777F3BB73A9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c:ext xmlns:c16="http://schemas.microsoft.com/office/drawing/2014/chart" uri="{C3380CC4-5D6E-409C-BE32-E72D297353CC}">
              <c16:uniqueId val="{00000001-41E4-45B0-BAA3-777F3BB73A9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103.39</c:v>
                </c:pt>
                <c:pt idx="1">
                  <c:v>99.46</c:v>
                </c:pt>
                <c:pt idx="2">
                  <c:v>101.02</c:v>
                </c:pt>
                <c:pt idx="3">
                  <c:v>99.88</c:v>
                </c:pt>
                <c:pt idx="4">
                  <c:v>102.15</c:v>
                </c:pt>
              </c:numCache>
            </c:numRef>
          </c:val>
          <c:extLst>
            <c:ext xmlns:c16="http://schemas.microsoft.com/office/drawing/2014/chart" uri="{C3380CC4-5D6E-409C-BE32-E72D297353CC}">
              <c16:uniqueId val="{00000000-CBFA-4090-BEFE-AAED0778F61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c:ext xmlns:c16="http://schemas.microsoft.com/office/drawing/2014/chart" uri="{C3380CC4-5D6E-409C-BE32-E72D297353CC}">
              <c16:uniqueId val="{00000001-CBFA-4090-BEFE-AAED0778F61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17.38</c:v>
                </c:pt>
                <c:pt idx="1">
                  <c:v>19.22</c:v>
                </c:pt>
                <c:pt idx="2">
                  <c:v>21.68</c:v>
                </c:pt>
                <c:pt idx="3">
                  <c:v>24.26</c:v>
                </c:pt>
                <c:pt idx="4">
                  <c:v>26.73</c:v>
                </c:pt>
              </c:numCache>
            </c:numRef>
          </c:val>
          <c:extLst>
            <c:ext xmlns:c16="http://schemas.microsoft.com/office/drawing/2014/chart" uri="{C3380CC4-5D6E-409C-BE32-E72D297353CC}">
              <c16:uniqueId val="{00000000-95D0-4CBA-AB94-136B51E0E45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c:ext xmlns:c16="http://schemas.microsoft.com/office/drawing/2014/chart" uri="{C3380CC4-5D6E-409C-BE32-E72D297353CC}">
              <c16:uniqueId val="{00000001-95D0-4CBA-AB94-136B51E0E45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06-4708-8F53-DC820DF34A0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c:ext xmlns:c16="http://schemas.microsoft.com/office/drawing/2014/chart" uri="{C3380CC4-5D6E-409C-BE32-E72D297353CC}">
              <c16:uniqueId val="{00000001-CD06-4708-8F53-DC820DF34A0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72-4711-A468-8E9B4624AA8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c:ext xmlns:c16="http://schemas.microsoft.com/office/drawing/2014/chart" uri="{C3380CC4-5D6E-409C-BE32-E72D297353CC}">
              <c16:uniqueId val="{00000001-CB72-4711-A468-8E9B4624AA8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214.99</c:v>
                </c:pt>
                <c:pt idx="1">
                  <c:v>189.79</c:v>
                </c:pt>
                <c:pt idx="2">
                  <c:v>231.36</c:v>
                </c:pt>
                <c:pt idx="3">
                  <c:v>210.81</c:v>
                </c:pt>
                <c:pt idx="4">
                  <c:v>212.71</c:v>
                </c:pt>
              </c:numCache>
            </c:numRef>
          </c:val>
          <c:extLst>
            <c:ext xmlns:c16="http://schemas.microsoft.com/office/drawing/2014/chart" uri="{C3380CC4-5D6E-409C-BE32-E72D297353CC}">
              <c16:uniqueId val="{00000000-7A61-4ED6-B283-940A37024FB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c:ext xmlns:c16="http://schemas.microsoft.com/office/drawing/2014/chart" uri="{C3380CC4-5D6E-409C-BE32-E72D297353CC}">
              <c16:uniqueId val="{00000001-7A61-4ED6-B283-940A37024FB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2118.3000000000002</c:v>
                </c:pt>
                <c:pt idx="1">
                  <c:v>2217.92</c:v>
                </c:pt>
                <c:pt idx="2">
                  <c:v>2157.44</c:v>
                </c:pt>
                <c:pt idx="3">
                  <c:v>2059.8200000000002</c:v>
                </c:pt>
                <c:pt idx="4">
                  <c:v>2012.07</c:v>
                </c:pt>
              </c:numCache>
            </c:numRef>
          </c:val>
          <c:extLst>
            <c:ext xmlns:c16="http://schemas.microsoft.com/office/drawing/2014/chart" uri="{C3380CC4-5D6E-409C-BE32-E72D297353CC}">
              <c16:uniqueId val="{00000000-F552-4B11-9788-61938A97DB7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c:ext xmlns:c16="http://schemas.microsoft.com/office/drawing/2014/chart" uri="{C3380CC4-5D6E-409C-BE32-E72D297353CC}">
              <c16:uniqueId val="{00000001-F552-4B11-9788-61938A97DB7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43.94</c:v>
                </c:pt>
                <c:pt idx="1">
                  <c:v>51.42</c:v>
                </c:pt>
                <c:pt idx="2">
                  <c:v>49.85</c:v>
                </c:pt>
                <c:pt idx="3">
                  <c:v>53.2</c:v>
                </c:pt>
                <c:pt idx="4">
                  <c:v>53.36</c:v>
                </c:pt>
              </c:numCache>
            </c:numRef>
          </c:val>
          <c:extLst>
            <c:ext xmlns:c16="http://schemas.microsoft.com/office/drawing/2014/chart" uri="{C3380CC4-5D6E-409C-BE32-E72D297353CC}">
              <c16:uniqueId val="{00000000-ADEE-48C0-882A-1F8B5F6AF80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c:ext xmlns:c16="http://schemas.microsoft.com/office/drawing/2014/chart" uri="{C3380CC4-5D6E-409C-BE32-E72D297353CC}">
              <c16:uniqueId val="{00000001-ADEE-48C0-882A-1F8B5F6AF80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497.51</c:v>
                </c:pt>
                <c:pt idx="1">
                  <c:v>427.24</c:v>
                </c:pt>
                <c:pt idx="2">
                  <c:v>437.75</c:v>
                </c:pt>
                <c:pt idx="3">
                  <c:v>411.23</c:v>
                </c:pt>
                <c:pt idx="4">
                  <c:v>412.89</c:v>
                </c:pt>
              </c:numCache>
            </c:numRef>
          </c:val>
          <c:extLst>
            <c:ext xmlns:c16="http://schemas.microsoft.com/office/drawing/2014/chart" uri="{C3380CC4-5D6E-409C-BE32-E72D297353CC}">
              <c16:uniqueId val="{00000000-A86E-4A78-BDAF-6DFD8790477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c:ext xmlns:c16="http://schemas.microsoft.com/office/drawing/2014/chart" uri="{C3380CC4-5D6E-409C-BE32-E72D297353CC}">
              <c16:uniqueId val="{00000001-A86E-4A78-BDAF-6DFD8790477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25" zoomScaleNormal="100" workbookViewId="0">
      <selection activeCell="AF34" sqref="AF3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2">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2">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4" t="str">
        <f>データ!H6</f>
        <v>福岡県　みやこ町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2">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非設置</v>
      </c>
      <c r="AE8" s="82"/>
      <c r="AF8" s="82"/>
      <c r="AG8" s="82"/>
      <c r="AH8" s="82"/>
      <c r="AI8" s="82"/>
      <c r="AJ8" s="82"/>
      <c r="AK8" s="4"/>
      <c r="AL8" s="70">
        <f>データ!$R$6</f>
        <v>19891</v>
      </c>
      <c r="AM8" s="70"/>
      <c r="AN8" s="70"/>
      <c r="AO8" s="70"/>
      <c r="AP8" s="70"/>
      <c r="AQ8" s="70"/>
      <c r="AR8" s="70"/>
      <c r="AS8" s="70"/>
      <c r="AT8" s="66">
        <f>データ!$S$6</f>
        <v>151.34</v>
      </c>
      <c r="AU8" s="67"/>
      <c r="AV8" s="67"/>
      <c r="AW8" s="67"/>
      <c r="AX8" s="67"/>
      <c r="AY8" s="67"/>
      <c r="AZ8" s="67"/>
      <c r="BA8" s="67"/>
      <c r="BB8" s="69">
        <f>データ!$T$6</f>
        <v>131.43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2">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2">
      <c r="A10" s="2"/>
      <c r="B10" s="66" t="str">
        <f>データ!$N$6</f>
        <v>-</v>
      </c>
      <c r="C10" s="67"/>
      <c r="D10" s="67"/>
      <c r="E10" s="67"/>
      <c r="F10" s="67"/>
      <c r="G10" s="67"/>
      <c r="H10" s="67"/>
      <c r="I10" s="66">
        <f>データ!$O$6</f>
        <v>49.18</v>
      </c>
      <c r="J10" s="67"/>
      <c r="K10" s="67"/>
      <c r="L10" s="67"/>
      <c r="M10" s="67"/>
      <c r="N10" s="67"/>
      <c r="O10" s="68"/>
      <c r="P10" s="69">
        <f>データ!$P$6</f>
        <v>35.68</v>
      </c>
      <c r="Q10" s="69"/>
      <c r="R10" s="69"/>
      <c r="S10" s="69"/>
      <c r="T10" s="69"/>
      <c r="U10" s="69"/>
      <c r="V10" s="69"/>
      <c r="W10" s="70">
        <f>データ!$Q$6</f>
        <v>4370</v>
      </c>
      <c r="X10" s="70"/>
      <c r="Y10" s="70"/>
      <c r="Z10" s="70"/>
      <c r="AA10" s="70"/>
      <c r="AB10" s="70"/>
      <c r="AC10" s="70"/>
      <c r="AD10" s="2"/>
      <c r="AE10" s="2"/>
      <c r="AF10" s="2"/>
      <c r="AG10" s="2"/>
      <c r="AH10" s="4"/>
      <c r="AI10" s="4"/>
      <c r="AJ10" s="4"/>
      <c r="AK10" s="4"/>
      <c r="AL10" s="70">
        <f>データ!$U$6</f>
        <v>7041</v>
      </c>
      <c r="AM10" s="70"/>
      <c r="AN10" s="70"/>
      <c r="AO10" s="70"/>
      <c r="AP10" s="70"/>
      <c r="AQ10" s="70"/>
      <c r="AR10" s="70"/>
      <c r="AS10" s="70"/>
      <c r="AT10" s="66">
        <f>データ!$V$6</f>
        <v>3.88</v>
      </c>
      <c r="AU10" s="67"/>
      <c r="AV10" s="67"/>
      <c r="AW10" s="67"/>
      <c r="AX10" s="67"/>
      <c r="AY10" s="67"/>
      <c r="AZ10" s="67"/>
      <c r="BA10" s="67"/>
      <c r="BB10" s="69">
        <f>データ!$W$6</f>
        <v>1814.69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dFZqjZqcHAcRRTHLs2X5odja7psKSH8RnWU5s2PBgP3uk/KAzOAoStfZfaWaQjLY+v48pgUtFDiVHpRAKL4fqw==" saltValue="aL0cm9T3VyO7R1QahG8oN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2018</v>
      </c>
      <c r="C6" s="34">
        <f t="shared" ref="C6:W6" si="3">C7</f>
        <v>406252</v>
      </c>
      <c r="D6" s="34">
        <f t="shared" si="3"/>
        <v>46</v>
      </c>
      <c r="E6" s="34">
        <f t="shared" si="3"/>
        <v>1</v>
      </c>
      <c r="F6" s="34">
        <f t="shared" si="3"/>
        <v>0</v>
      </c>
      <c r="G6" s="34">
        <f t="shared" si="3"/>
        <v>1</v>
      </c>
      <c r="H6" s="34" t="str">
        <f t="shared" si="3"/>
        <v>福岡県　みやこ町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49.18</v>
      </c>
      <c r="P6" s="35">
        <f t="shared" si="3"/>
        <v>35.68</v>
      </c>
      <c r="Q6" s="35">
        <f t="shared" si="3"/>
        <v>4370</v>
      </c>
      <c r="R6" s="35">
        <f t="shared" si="3"/>
        <v>19891</v>
      </c>
      <c r="S6" s="35">
        <f t="shared" si="3"/>
        <v>151.34</v>
      </c>
      <c r="T6" s="35">
        <f t="shared" si="3"/>
        <v>131.43</v>
      </c>
      <c r="U6" s="35">
        <f t="shared" si="3"/>
        <v>7041</v>
      </c>
      <c r="V6" s="35">
        <f t="shared" si="3"/>
        <v>3.88</v>
      </c>
      <c r="W6" s="35">
        <f t="shared" si="3"/>
        <v>1814.69</v>
      </c>
      <c r="X6" s="36">
        <f>IF(X7="",NA(),X7)</f>
        <v>103.39</v>
      </c>
      <c r="Y6" s="36">
        <f t="shared" ref="Y6:AG6" si="4">IF(Y7="",NA(),Y7)</f>
        <v>99.46</v>
      </c>
      <c r="Z6" s="36">
        <f t="shared" si="4"/>
        <v>101.02</v>
      </c>
      <c r="AA6" s="36">
        <f t="shared" si="4"/>
        <v>99.88</v>
      </c>
      <c r="AB6" s="36">
        <f t="shared" si="4"/>
        <v>102.15</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214.99</v>
      </c>
      <c r="AU6" s="36">
        <f t="shared" ref="AU6:BC6" si="6">IF(AU7="",NA(),AU7)</f>
        <v>189.79</v>
      </c>
      <c r="AV6" s="36">
        <f t="shared" si="6"/>
        <v>231.36</v>
      </c>
      <c r="AW6" s="36">
        <f t="shared" si="6"/>
        <v>210.81</v>
      </c>
      <c r="AX6" s="36">
        <f t="shared" si="6"/>
        <v>212.71</v>
      </c>
      <c r="AY6" s="36">
        <f t="shared" si="6"/>
        <v>434.72</v>
      </c>
      <c r="AZ6" s="36">
        <f t="shared" si="6"/>
        <v>416.14</v>
      </c>
      <c r="BA6" s="36">
        <f t="shared" si="6"/>
        <v>371.89</v>
      </c>
      <c r="BB6" s="36">
        <f t="shared" si="6"/>
        <v>293.23</v>
      </c>
      <c r="BC6" s="36">
        <f t="shared" si="6"/>
        <v>300.14</v>
      </c>
      <c r="BD6" s="35" t="str">
        <f>IF(BD7="","",IF(BD7="-","【-】","【"&amp;SUBSTITUTE(TEXT(BD7,"#,##0.00"),"-","△")&amp;"】"))</f>
        <v>【261.93】</v>
      </c>
      <c r="BE6" s="36">
        <f>IF(BE7="",NA(),BE7)</f>
        <v>2118.3000000000002</v>
      </c>
      <c r="BF6" s="36">
        <f t="shared" ref="BF6:BN6" si="7">IF(BF7="",NA(),BF7)</f>
        <v>2217.92</v>
      </c>
      <c r="BG6" s="36">
        <f t="shared" si="7"/>
        <v>2157.44</v>
      </c>
      <c r="BH6" s="36">
        <f t="shared" si="7"/>
        <v>2059.8200000000002</v>
      </c>
      <c r="BI6" s="36">
        <f t="shared" si="7"/>
        <v>2012.07</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43.94</v>
      </c>
      <c r="BQ6" s="36">
        <f t="shared" ref="BQ6:BY6" si="8">IF(BQ7="",NA(),BQ7)</f>
        <v>51.42</v>
      </c>
      <c r="BR6" s="36">
        <f t="shared" si="8"/>
        <v>49.85</v>
      </c>
      <c r="BS6" s="36">
        <f t="shared" si="8"/>
        <v>53.2</v>
      </c>
      <c r="BT6" s="36">
        <f t="shared" si="8"/>
        <v>53.36</v>
      </c>
      <c r="BU6" s="36">
        <f t="shared" si="8"/>
        <v>93.66</v>
      </c>
      <c r="BV6" s="36">
        <f t="shared" si="8"/>
        <v>92.76</v>
      </c>
      <c r="BW6" s="36">
        <f t="shared" si="8"/>
        <v>93.28</v>
      </c>
      <c r="BX6" s="36">
        <f t="shared" si="8"/>
        <v>87.51</v>
      </c>
      <c r="BY6" s="36">
        <f t="shared" si="8"/>
        <v>84.77</v>
      </c>
      <c r="BZ6" s="35" t="str">
        <f>IF(BZ7="","",IF(BZ7="-","【-】","【"&amp;SUBSTITUTE(TEXT(BZ7,"#,##0.00"),"-","△")&amp;"】"))</f>
        <v>【103.91】</v>
      </c>
      <c r="CA6" s="36">
        <f>IF(CA7="",NA(),CA7)</f>
        <v>497.51</v>
      </c>
      <c r="CB6" s="36">
        <f t="shared" ref="CB6:CJ6" si="9">IF(CB7="",NA(),CB7)</f>
        <v>427.24</v>
      </c>
      <c r="CC6" s="36">
        <f t="shared" si="9"/>
        <v>437.75</v>
      </c>
      <c r="CD6" s="36">
        <f t="shared" si="9"/>
        <v>411.23</v>
      </c>
      <c r="CE6" s="36">
        <f t="shared" si="9"/>
        <v>412.89</v>
      </c>
      <c r="CF6" s="36">
        <f t="shared" si="9"/>
        <v>208.21</v>
      </c>
      <c r="CG6" s="36">
        <f t="shared" si="9"/>
        <v>208.67</v>
      </c>
      <c r="CH6" s="36">
        <f t="shared" si="9"/>
        <v>208.29</v>
      </c>
      <c r="CI6" s="36">
        <f t="shared" si="9"/>
        <v>218.42</v>
      </c>
      <c r="CJ6" s="36">
        <f t="shared" si="9"/>
        <v>227.27</v>
      </c>
      <c r="CK6" s="35" t="str">
        <f>IF(CK7="","",IF(CK7="-","【-】","【"&amp;SUBSTITUTE(TEXT(CK7,"#,##0.00"),"-","△")&amp;"】"))</f>
        <v>【167.11】</v>
      </c>
      <c r="CL6" s="36">
        <f>IF(CL7="",NA(),CL7)</f>
        <v>49.02</v>
      </c>
      <c r="CM6" s="36">
        <f t="shared" ref="CM6:CU6" si="10">IF(CM7="",NA(),CM7)</f>
        <v>48.89</v>
      </c>
      <c r="CN6" s="36">
        <f t="shared" si="10"/>
        <v>47.63</v>
      </c>
      <c r="CO6" s="36">
        <f t="shared" si="10"/>
        <v>49.54</v>
      </c>
      <c r="CP6" s="36">
        <f t="shared" si="10"/>
        <v>50.23</v>
      </c>
      <c r="CQ6" s="36">
        <f t="shared" si="10"/>
        <v>49.22</v>
      </c>
      <c r="CR6" s="36">
        <f t="shared" si="10"/>
        <v>49.08</v>
      </c>
      <c r="CS6" s="36">
        <f t="shared" si="10"/>
        <v>49.32</v>
      </c>
      <c r="CT6" s="36">
        <f t="shared" si="10"/>
        <v>50.24</v>
      </c>
      <c r="CU6" s="36">
        <f t="shared" si="10"/>
        <v>50.29</v>
      </c>
      <c r="CV6" s="35" t="str">
        <f>IF(CV7="","",IF(CV7="-","【-】","【"&amp;SUBSTITUTE(TEXT(CV7,"#,##0.00"),"-","△")&amp;"】"))</f>
        <v>【60.27】</v>
      </c>
      <c r="CW6" s="36">
        <f>IF(CW7="",NA(),CW7)</f>
        <v>82.18</v>
      </c>
      <c r="CX6" s="36">
        <f t="shared" ref="CX6:DF6" si="11">IF(CX7="",NA(),CX7)</f>
        <v>82.17</v>
      </c>
      <c r="CY6" s="36">
        <f t="shared" si="11"/>
        <v>87.46</v>
      </c>
      <c r="CZ6" s="36">
        <f t="shared" si="11"/>
        <v>86.19</v>
      </c>
      <c r="DA6" s="36">
        <f t="shared" si="11"/>
        <v>84.6</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17.38</v>
      </c>
      <c r="DI6" s="36">
        <f t="shared" ref="DI6:DQ6" si="12">IF(DI7="",NA(),DI7)</f>
        <v>19.22</v>
      </c>
      <c r="DJ6" s="36">
        <f t="shared" si="12"/>
        <v>21.68</v>
      </c>
      <c r="DK6" s="36">
        <f t="shared" si="12"/>
        <v>24.26</v>
      </c>
      <c r="DL6" s="36">
        <f t="shared" si="12"/>
        <v>26.73</v>
      </c>
      <c r="DM6" s="36">
        <f t="shared" si="12"/>
        <v>46.12</v>
      </c>
      <c r="DN6" s="36">
        <f t="shared" si="12"/>
        <v>47.44</v>
      </c>
      <c r="DO6" s="36">
        <f t="shared" si="12"/>
        <v>48.3</v>
      </c>
      <c r="DP6" s="36">
        <f t="shared" si="12"/>
        <v>45.14</v>
      </c>
      <c r="DQ6" s="36">
        <f t="shared" si="12"/>
        <v>45.85</v>
      </c>
      <c r="DR6" s="35" t="str">
        <f>IF(DR7="","",IF(DR7="-","【-】","【"&amp;SUBSTITUTE(TEXT(DR7,"#,##0.00"),"-","△")&amp;"】"))</f>
        <v>【48.85】</v>
      </c>
      <c r="DS6" s="35">
        <f>IF(DS7="",NA(),DS7)</f>
        <v>0</v>
      </c>
      <c r="DT6" s="35">
        <f t="shared" ref="DT6:EB6" si="13">IF(DT7="",NA(),DT7)</f>
        <v>0</v>
      </c>
      <c r="DU6" s="35">
        <f t="shared" si="13"/>
        <v>0</v>
      </c>
      <c r="DV6" s="35">
        <f t="shared" si="13"/>
        <v>0</v>
      </c>
      <c r="DW6" s="35">
        <f t="shared" si="13"/>
        <v>0</v>
      </c>
      <c r="DX6" s="36">
        <f t="shared" si="13"/>
        <v>9.86</v>
      </c>
      <c r="DY6" s="36">
        <f t="shared" si="13"/>
        <v>11.16</v>
      </c>
      <c r="DZ6" s="36">
        <f t="shared" si="13"/>
        <v>12.43</v>
      </c>
      <c r="EA6" s="36">
        <f t="shared" si="13"/>
        <v>13.58</v>
      </c>
      <c r="EB6" s="36">
        <f t="shared" si="13"/>
        <v>14.13</v>
      </c>
      <c r="EC6" s="35" t="str">
        <f>IF(EC7="","",IF(EC7="-","【-】","【"&amp;SUBSTITUTE(TEXT(EC7,"#,##0.00"),"-","△")&amp;"】"))</f>
        <v>【17.80】</v>
      </c>
      <c r="ED6" s="36">
        <f>IF(ED7="",NA(),ED7)</f>
        <v>1.05</v>
      </c>
      <c r="EE6" s="36">
        <f t="shared" ref="EE6:EM6" si="14">IF(EE7="",NA(),EE7)</f>
        <v>0.19</v>
      </c>
      <c r="EF6" s="36">
        <f t="shared" si="14"/>
        <v>0.22</v>
      </c>
      <c r="EG6" s="36">
        <f t="shared" si="14"/>
        <v>0.36</v>
      </c>
      <c r="EH6" s="36">
        <f t="shared" si="14"/>
        <v>0.24</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2">
      <c r="A7" s="29"/>
      <c r="B7" s="38">
        <v>2018</v>
      </c>
      <c r="C7" s="38">
        <v>406252</v>
      </c>
      <c r="D7" s="38">
        <v>46</v>
      </c>
      <c r="E7" s="38">
        <v>1</v>
      </c>
      <c r="F7" s="38">
        <v>0</v>
      </c>
      <c r="G7" s="38">
        <v>1</v>
      </c>
      <c r="H7" s="38" t="s">
        <v>93</v>
      </c>
      <c r="I7" s="38" t="s">
        <v>94</v>
      </c>
      <c r="J7" s="38" t="s">
        <v>95</v>
      </c>
      <c r="K7" s="38" t="s">
        <v>96</v>
      </c>
      <c r="L7" s="38" t="s">
        <v>97</v>
      </c>
      <c r="M7" s="38" t="s">
        <v>98</v>
      </c>
      <c r="N7" s="39" t="s">
        <v>99</v>
      </c>
      <c r="O7" s="39">
        <v>49.18</v>
      </c>
      <c r="P7" s="39">
        <v>35.68</v>
      </c>
      <c r="Q7" s="39">
        <v>4370</v>
      </c>
      <c r="R7" s="39">
        <v>19891</v>
      </c>
      <c r="S7" s="39">
        <v>151.34</v>
      </c>
      <c r="T7" s="39">
        <v>131.43</v>
      </c>
      <c r="U7" s="39">
        <v>7041</v>
      </c>
      <c r="V7" s="39">
        <v>3.88</v>
      </c>
      <c r="W7" s="39">
        <v>1814.69</v>
      </c>
      <c r="X7" s="39">
        <v>103.39</v>
      </c>
      <c r="Y7" s="39">
        <v>99.46</v>
      </c>
      <c r="Z7" s="39">
        <v>101.02</v>
      </c>
      <c r="AA7" s="39">
        <v>99.88</v>
      </c>
      <c r="AB7" s="39">
        <v>102.15</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214.99</v>
      </c>
      <c r="AU7" s="39">
        <v>189.79</v>
      </c>
      <c r="AV7" s="39">
        <v>231.36</v>
      </c>
      <c r="AW7" s="39">
        <v>210.81</v>
      </c>
      <c r="AX7" s="39">
        <v>212.71</v>
      </c>
      <c r="AY7" s="39">
        <v>434.72</v>
      </c>
      <c r="AZ7" s="39">
        <v>416.14</v>
      </c>
      <c r="BA7" s="39">
        <v>371.89</v>
      </c>
      <c r="BB7" s="39">
        <v>293.23</v>
      </c>
      <c r="BC7" s="39">
        <v>300.14</v>
      </c>
      <c r="BD7" s="39">
        <v>261.93</v>
      </c>
      <c r="BE7" s="39">
        <v>2118.3000000000002</v>
      </c>
      <c r="BF7" s="39">
        <v>2217.92</v>
      </c>
      <c r="BG7" s="39">
        <v>2157.44</v>
      </c>
      <c r="BH7" s="39">
        <v>2059.8200000000002</v>
      </c>
      <c r="BI7" s="39">
        <v>2012.07</v>
      </c>
      <c r="BJ7" s="39">
        <v>495.76</v>
      </c>
      <c r="BK7" s="39">
        <v>487.22</v>
      </c>
      <c r="BL7" s="39">
        <v>483.11</v>
      </c>
      <c r="BM7" s="39">
        <v>542.29999999999995</v>
      </c>
      <c r="BN7" s="39">
        <v>566.65</v>
      </c>
      <c r="BO7" s="39">
        <v>270.45999999999998</v>
      </c>
      <c r="BP7" s="39">
        <v>43.94</v>
      </c>
      <c r="BQ7" s="39">
        <v>51.42</v>
      </c>
      <c r="BR7" s="39">
        <v>49.85</v>
      </c>
      <c r="BS7" s="39">
        <v>53.2</v>
      </c>
      <c r="BT7" s="39">
        <v>53.36</v>
      </c>
      <c r="BU7" s="39">
        <v>93.66</v>
      </c>
      <c r="BV7" s="39">
        <v>92.76</v>
      </c>
      <c r="BW7" s="39">
        <v>93.28</v>
      </c>
      <c r="BX7" s="39">
        <v>87.51</v>
      </c>
      <c r="BY7" s="39">
        <v>84.77</v>
      </c>
      <c r="BZ7" s="39">
        <v>103.91</v>
      </c>
      <c r="CA7" s="39">
        <v>497.51</v>
      </c>
      <c r="CB7" s="39">
        <v>427.24</v>
      </c>
      <c r="CC7" s="39">
        <v>437.75</v>
      </c>
      <c r="CD7" s="39">
        <v>411.23</v>
      </c>
      <c r="CE7" s="39">
        <v>412.89</v>
      </c>
      <c r="CF7" s="39">
        <v>208.21</v>
      </c>
      <c r="CG7" s="39">
        <v>208.67</v>
      </c>
      <c r="CH7" s="39">
        <v>208.29</v>
      </c>
      <c r="CI7" s="39">
        <v>218.42</v>
      </c>
      <c r="CJ7" s="39">
        <v>227.27</v>
      </c>
      <c r="CK7" s="39">
        <v>167.11</v>
      </c>
      <c r="CL7" s="39">
        <v>49.02</v>
      </c>
      <c r="CM7" s="39">
        <v>48.89</v>
      </c>
      <c r="CN7" s="39">
        <v>47.63</v>
      </c>
      <c r="CO7" s="39">
        <v>49.54</v>
      </c>
      <c r="CP7" s="39">
        <v>50.23</v>
      </c>
      <c r="CQ7" s="39">
        <v>49.22</v>
      </c>
      <c r="CR7" s="39">
        <v>49.08</v>
      </c>
      <c r="CS7" s="39">
        <v>49.32</v>
      </c>
      <c r="CT7" s="39">
        <v>50.24</v>
      </c>
      <c r="CU7" s="39">
        <v>50.29</v>
      </c>
      <c r="CV7" s="39">
        <v>60.27</v>
      </c>
      <c r="CW7" s="39">
        <v>82.18</v>
      </c>
      <c r="CX7" s="39">
        <v>82.17</v>
      </c>
      <c r="CY7" s="39">
        <v>87.46</v>
      </c>
      <c r="CZ7" s="39">
        <v>86.19</v>
      </c>
      <c r="DA7" s="39">
        <v>84.6</v>
      </c>
      <c r="DB7" s="39">
        <v>79.48</v>
      </c>
      <c r="DC7" s="39">
        <v>79.3</v>
      </c>
      <c r="DD7" s="39">
        <v>79.34</v>
      </c>
      <c r="DE7" s="39">
        <v>78.650000000000006</v>
      </c>
      <c r="DF7" s="39">
        <v>77.73</v>
      </c>
      <c r="DG7" s="39">
        <v>89.92</v>
      </c>
      <c r="DH7" s="39">
        <v>17.38</v>
      </c>
      <c r="DI7" s="39">
        <v>19.22</v>
      </c>
      <c r="DJ7" s="39">
        <v>21.68</v>
      </c>
      <c r="DK7" s="39">
        <v>24.26</v>
      </c>
      <c r="DL7" s="39">
        <v>26.73</v>
      </c>
      <c r="DM7" s="39">
        <v>46.12</v>
      </c>
      <c r="DN7" s="39">
        <v>47.44</v>
      </c>
      <c r="DO7" s="39">
        <v>48.3</v>
      </c>
      <c r="DP7" s="39">
        <v>45.14</v>
      </c>
      <c r="DQ7" s="39">
        <v>45.85</v>
      </c>
      <c r="DR7" s="39">
        <v>48.85</v>
      </c>
      <c r="DS7" s="39">
        <v>0</v>
      </c>
      <c r="DT7" s="39">
        <v>0</v>
      </c>
      <c r="DU7" s="39">
        <v>0</v>
      </c>
      <c r="DV7" s="39">
        <v>0</v>
      </c>
      <c r="DW7" s="39">
        <v>0</v>
      </c>
      <c r="DX7" s="39">
        <v>9.86</v>
      </c>
      <c r="DY7" s="39">
        <v>11.16</v>
      </c>
      <c r="DZ7" s="39">
        <v>12.43</v>
      </c>
      <c r="EA7" s="39">
        <v>13.58</v>
      </c>
      <c r="EB7" s="39">
        <v>14.13</v>
      </c>
      <c r="EC7" s="39">
        <v>17.8</v>
      </c>
      <c r="ED7" s="39">
        <v>1.05</v>
      </c>
      <c r="EE7" s="39">
        <v>0.19</v>
      </c>
      <c r="EF7" s="39">
        <v>0.22</v>
      </c>
      <c r="EG7" s="39">
        <v>0.36</v>
      </c>
      <c r="EH7" s="39">
        <v>0.24</v>
      </c>
      <c r="EI7" s="39">
        <v>0.56000000000000005</v>
      </c>
      <c r="EJ7" s="39">
        <v>0.65</v>
      </c>
      <c r="EK7" s="39">
        <v>0.46</v>
      </c>
      <c r="EL7" s="39">
        <v>0.44</v>
      </c>
      <c r="EM7" s="39">
        <v>0.52</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坪石　洋和</cp:lastModifiedBy>
  <cp:lastPrinted>2020-02-05T06:15:41Z</cp:lastPrinted>
  <dcterms:created xsi:type="dcterms:W3CDTF">2019-12-05T04:28:39Z</dcterms:created>
  <dcterms:modified xsi:type="dcterms:W3CDTF">2020-02-05T06:18:49Z</dcterms:modified>
  <cp:category/>
</cp:coreProperties>
</file>