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56\Downloads\"/>
    </mc:Choice>
  </mc:AlternateContent>
  <workbookProtection workbookAlgorithmName="SHA-512" workbookHashValue="LqNVWyqJDZDIbRrkzzk7rZso6KPP7S1PUaHXKhH9csmBPkcLE6L0m1jYiPdMrpUXCZ4b7YmMukuWBoVHOIBtOg==" workbookSaltValue="HLMImc1syPOn65K8Jf3i6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<sst xmlns="http://schemas.openxmlformats.org/spreadsheetml/2006/main" count="311" uniqueCount="111">
  <si>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</si>
  <si>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</si>
  <si>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</si>
  <si>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</si>
  <si>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</si>
  <si>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</si>
  <si>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</si>
  <si>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</si>
  <si>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</si>
  <si>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</si>
  <si>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</si>
  <si>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</si>
  <si>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</si>
  <si>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</si>
  <si>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</si>
  <si>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</si>
  <si>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</si>
  <si>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</si>
  <si>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</si>
  <si>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</si>
  <si>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</si>
  <si>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</si>
  <si>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</si>
  <si>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</si>
  <si>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</si>
  <si>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</si>
  <si>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</si>
  <si>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</si>
  <si>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</si>
  <si>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</si>
  <si>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</si>
  <si>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</si>
  <si>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</si>
  <si>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</si>
  <si>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</si>
  <si>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</si>
  <si>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</si>
  <si>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</si>
  <si>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</si>
  <si>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</si>
  <si>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</si>
  <si>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</si>
  <si>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</si>
  <si>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</si>
  <si>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</si>
  <si>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</si>
  <si>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</si>
  <si>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</si>
  <si>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</si>
  <si>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</si>
  <si>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</si>
  <si>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</si>
  <si>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</si>
  <si>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</si>
  <si>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</si>
  <si>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</si>
  <si>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</si>
  <si>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</si>
  <si>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</si>
  <si>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</si>
  <si>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</si>
  <si>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</si>
  <si>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</si>
  <si>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</si>
  <si>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</si>
  <si>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</si>
  <si>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</si>
  <si>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</si>
  <si>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</si>
  <si>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</si>
  <si>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</si>
  <si>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</si>
  <si>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</si>
  <si>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</si>
  <si>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</si>
  <si>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</si>
  <si>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</si>
  <si>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</si>
  <si>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</si>
  <si>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</si>
  <si>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</si>
  <si>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</si>
  <si>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</si>
  <si>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</si>
  <si>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</si>
  <si>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</si>
  <si>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</si>
  <si>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</si>
  <si>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</si>
  <si>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</si>
  <si>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</si>
  <si>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</si>
  <si>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</si>
  <si>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</si>
  <si>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</si>
  <si>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</si>
  <si>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みやこ町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</si>
  <si>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</si>
  <si>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</si>
  <si>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</si>
  <si>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</si>
  <si>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</si>
  <si>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</si>
  <si>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</si>
  <si>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</si>
  <si>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</si>
  <si>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</si>
  <si>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</si>
  <si>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経常収支比率は100％を超えているが、経費回収率が低いことから、下水使用料による収入不足を一般会計繰入金で支えている状況である。
　排水処理区域が狭く処理人口も少ないなため、大幅な下水使用料収入の増加は見込めない状態ではあるが、事業収益の確保と経費節減を進め経営の改善を図る。
　また、企業債残高対事業規模比率は類似団体と比べ低い状況であるが、将来的には管渠改修等の費用が見込まれることから増加することが予想される。</t>
    <rPh sb="1" eb="3">
      <t>ケイジョウ</t>
    </rPh>
    <rPh sb="3" eb="5">
      <t>シュウシ</t>
    </rPh>
    <rPh sb="13" eb="14">
      <t>コ</t>
    </rPh>
    <rPh sb="20" eb="22">
      <t>ケイヒ</t>
    </rPh>
    <rPh sb="22" eb="24">
      <t>カイシュウ</t>
    </rPh>
    <rPh sb="24" eb="25">
      <t>リツ</t>
    </rPh>
    <rPh sb="26" eb="27">
      <t>ヒク</t>
    </rPh>
    <rPh sb="33" eb="35">
      <t>ゲスイ</t>
    </rPh>
    <rPh sb="35" eb="38">
      <t>シヨウリョウ</t>
    </rPh>
    <rPh sb="41" eb="43">
      <t>シュウニュウ</t>
    </rPh>
    <rPh sb="43" eb="45">
      <t>フソク</t>
    </rPh>
    <rPh sb="54" eb="55">
      <t>ササ</t>
    </rPh>
    <rPh sb="59" eb="61">
      <t>ジョウキョウ</t>
    </rPh>
    <rPh sb="67" eb="69">
      <t>ハイスイ</t>
    </rPh>
    <rPh sb="69" eb="71">
      <t>ショリ</t>
    </rPh>
    <rPh sb="71" eb="73">
      <t>クイキ</t>
    </rPh>
    <rPh sb="74" eb="75">
      <t>セマ</t>
    </rPh>
    <rPh sb="76" eb="78">
      <t>ショリ</t>
    </rPh>
    <rPh sb="78" eb="80">
      <t>ジンコウ</t>
    </rPh>
    <rPh sb="81" eb="82">
      <t>スク</t>
    </rPh>
    <rPh sb="88" eb="90">
      <t>オオハバ</t>
    </rPh>
    <rPh sb="91" eb="93">
      <t>ゲスイ</t>
    </rPh>
    <rPh sb="93" eb="96">
      <t>シヨウリョウ</t>
    </rPh>
    <rPh sb="96" eb="98">
      <t>シュウニュウ</t>
    </rPh>
    <rPh sb="99" eb="101">
      <t>ゾウカ</t>
    </rPh>
    <rPh sb="102" eb="104">
      <t>ミコ</t>
    </rPh>
    <rPh sb="107" eb="109">
      <t>ジョウタイ</t>
    </rPh>
    <rPh sb="115" eb="117">
      <t>ジギョウ</t>
    </rPh>
    <rPh sb="117" eb="119">
      <t>シュウエキ</t>
    </rPh>
    <rPh sb="123" eb="125">
      <t>ケイヒ</t>
    </rPh>
    <rPh sb="125" eb="127">
      <t>セツゲン</t>
    </rPh>
    <rPh sb="128" eb="129">
      <t>スス</t>
    </rPh>
    <rPh sb="130" eb="132">
      <t>ケイエイ</t>
    </rPh>
    <rPh sb="133" eb="135">
      <t>カイゼン</t>
    </rPh>
    <rPh sb="136" eb="137">
      <t>ハカ</t>
    </rPh>
    <rPh sb="157" eb="159">
      <t>ルイジ</t>
    </rPh>
    <rPh sb="159" eb="161">
      <t>ダンタイ</t>
    </rPh>
    <rPh sb="162" eb="163">
      <t>クラ</t>
    </rPh>
    <phoneticPr fontId="4"/>
  </si>
  <si>
    <t>　業務の効率化を高めたうえで、将来の更新需要費を含め、適正な下水道使用料の見直しの実施しを検討する。
　また、今後の施設の更新については、農業排水施設との共同化や統合、施設のダウンサイジングを検討し、実情に応じた改修を行う。</t>
    <rPh sb="1" eb="3">
      <t>ギョウム</t>
    </rPh>
    <rPh sb="4" eb="7">
      <t>コウリツカ</t>
    </rPh>
    <rPh sb="8" eb="9">
      <t>タカ</t>
    </rPh>
    <rPh sb="15" eb="17">
      <t>ショウライ</t>
    </rPh>
    <rPh sb="27" eb="29">
      <t>テキセイ</t>
    </rPh>
    <rPh sb="30" eb="33">
      <t>ゲスイドウ</t>
    </rPh>
    <rPh sb="33" eb="36">
      <t>シヨウリョウ</t>
    </rPh>
    <rPh sb="37" eb="39">
      <t>ミナオ</t>
    </rPh>
    <rPh sb="41" eb="43">
      <t>ジッシ</t>
    </rPh>
    <rPh sb="69" eb="71">
      <t>ノウギョウ</t>
    </rPh>
    <rPh sb="71" eb="73">
      <t>ハイスイ</t>
    </rPh>
    <rPh sb="73" eb="75">
      <t>シセツ</t>
    </rPh>
    <rPh sb="77" eb="80">
      <t>キョウドウカ</t>
    </rPh>
    <rPh sb="81" eb="83">
      <t>トウゴウ</t>
    </rPh>
    <rPh sb="84" eb="86">
      <t>シセツ</t>
    </rPh>
    <phoneticPr fontId="4"/>
  </si>
  <si>
    <t>　処理施設については、平成２３年～平成２６年度に整備されたものであり比較的新しく現在、大きな故障等も発生していない。
　また、管渠老朽化率は現時点では0であるが、今後5年先から法定耐用年数を超える管渠が出てくる。これらの更新については、H30、31年度にストック計画を策定し計画的な更新を行っていく。</t>
    <rPh sb="37" eb="38">
      <t>アタラ</t>
    </rPh>
    <rPh sb="40" eb="42">
      <t>ゲンザイ</t>
    </rPh>
    <rPh sb="43" eb="44">
      <t>オオ</t>
    </rPh>
    <rPh sb="46" eb="48">
      <t>コショウ</t>
    </rPh>
    <rPh sb="48" eb="49">
      <t>トウ</t>
    </rPh>
    <rPh sb="50" eb="52">
      <t>ハッセイ</t>
    </rPh>
    <rPh sb="63" eb="65">
      <t>カンキョ</t>
    </rPh>
    <rPh sb="65" eb="68">
      <t>ロウキュウカ</t>
    </rPh>
    <rPh sb="68" eb="69">
      <t>リツ</t>
    </rPh>
    <rPh sb="70" eb="73">
      <t>ゲンジテン</t>
    </rPh>
    <rPh sb="81" eb="83">
      <t>コンゴ</t>
    </rPh>
    <rPh sb="84" eb="86">
      <t>ネンサキ</t>
    </rPh>
    <rPh sb="88" eb="90">
      <t>ホウテイ</t>
    </rPh>
    <rPh sb="90" eb="92">
      <t>タイヨウ</t>
    </rPh>
    <rPh sb="92" eb="94">
      <t>ネンスウ</t>
    </rPh>
    <rPh sb="95" eb="96">
      <t>コ</t>
    </rPh>
    <rPh sb="98" eb="100">
      <t>カンキョ</t>
    </rPh>
    <rPh sb="101" eb="102">
      <t>デ</t>
    </rPh>
    <rPh sb="110" eb="112">
      <t>コウシン</t>
    </rPh>
    <rPh sb="137" eb="140">
      <t>ケイカクテキ</t>
    </rPh>
    <rPh sb="141" eb="143">
      <t>コウシン</t>
    </rPh>
    <rPh sb="144" eb="14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</si>
</sst>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B2-4668-ADCA-D8841B7EC3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3EB2-4668-ADCA-D8841B7EC3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58.1</c:v>
                </c:pt>
              </c:numCache>
            </c:numRef>
          </c:val>
          <c:extLst>
            <c:ext xmlns:c16="http://schemas.microsoft.com/office/drawing/2014/chart" uri="{C3380CC4-5D6E-409C-BE32-E72D297353CC}">
              <c16:uniqueId val="{00000000-D6F8-4639-B80F-F9BC889B4F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52.58</c:v>
                </c:pt>
              </c:numCache>
            </c:numRef>
          </c:val>
          <c:smooth val="0"/>
          <c:extLst>
            <c:ext xmlns:c16="http://schemas.microsoft.com/office/drawing/2014/chart" uri="{C3380CC4-5D6E-409C-BE32-E72D297353CC}">
              <c16:uniqueId val="{00000001-D6F8-4639-B80F-F9BC889B4F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87.01</c:v>
                </c:pt>
              </c:numCache>
            </c:numRef>
          </c:val>
          <c:extLst>
            <c:ext xmlns:c16="http://schemas.microsoft.com/office/drawing/2014/chart" uri="{C3380CC4-5D6E-409C-BE32-E72D297353CC}">
              <c16:uniqueId val="{00000000-2C24-4A19-B5E8-ADD968B287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83.02</c:v>
                </c:pt>
              </c:numCache>
            </c:numRef>
          </c:val>
          <c:smooth val="0"/>
          <c:extLst>
            <c:ext xmlns:c16="http://schemas.microsoft.com/office/drawing/2014/chart" uri="{C3380CC4-5D6E-409C-BE32-E72D297353CC}">
              <c16:uniqueId val="{00000001-2C24-4A19-B5E8-ADD968B287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112.99</c:v>
                </c:pt>
              </c:numCache>
            </c:numRef>
          </c:val>
          <c:extLst>
            <c:ext xmlns:c16="http://schemas.microsoft.com/office/drawing/2014/chart" uri="{C3380CC4-5D6E-409C-BE32-E72D297353CC}">
              <c16:uniqueId val="{00000000-88F3-4685-820A-733F8AE0A64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104.14</c:v>
                </c:pt>
              </c:numCache>
            </c:numRef>
          </c:val>
          <c:smooth val="0"/>
          <c:extLst>
            <c:ext xmlns:c16="http://schemas.microsoft.com/office/drawing/2014/chart" uri="{C3380CC4-5D6E-409C-BE32-E72D297353CC}">
              <c16:uniqueId val="{00000001-88F3-4685-820A-733F8AE0A64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7.01</c:v>
                </c:pt>
              </c:numCache>
            </c:numRef>
          </c:val>
          <c:extLst>
            <c:ext xmlns:c16="http://schemas.microsoft.com/office/drawing/2014/chart" uri="{C3380CC4-5D6E-409C-BE32-E72D297353CC}">
              <c16:uniqueId val="{00000000-55FC-421B-9B3E-5CB4ECBC88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15.95</c:v>
                </c:pt>
              </c:numCache>
            </c:numRef>
          </c:val>
          <c:smooth val="0"/>
          <c:extLst>
            <c:ext xmlns:c16="http://schemas.microsoft.com/office/drawing/2014/chart" uri="{C3380CC4-5D6E-409C-BE32-E72D297353CC}">
              <c16:uniqueId val="{00000001-55FC-421B-9B3E-5CB4ECBC88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EBE-4BA3-981B-3B90E1B916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EBE-4BA3-981B-3B90E1B916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A10-4182-B5A1-B7FC25799F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73.180000000000007</c:v>
                </c:pt>
              </c:numCache>
            </c:numRef>
          </c:val>
          <c:smooth val="0"/>
          <c:extLst>
            <c:ext xmlns:c16="http://schemas.microsoft.com/office/drawing/2014/chart" uri="{C3380CC4-5D6E-409C-BE32-E72D297353CC}">
              <c16:uniqueId val="{00000001-0A10-4182-B5A1-B7FC25799F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119.06</c:v>
                </c:pt>
              </c:numCache>
            </c:numRef>
          </c:val>
          <c:extLst>
            <c:ext xmlns:c16="http://schemas.microsoft.com/office/drawing/2014/chart" uri="{C3380CC4-5D6E-409C-BE32-E72D297353CC}">
              <c16:uniqueId val="{00000000-A11F-4BFD-BB02-5BCDCD4A43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52.32</c:v>
                </c:pt>
              </c:numCache>
            </c:numRef>
          </c:val>
          <c:smooth val="0"/>
          <c:extLst>
            <c:ext xmlns:c16="http://schemas.microsoft.com/office/drawing/2014/chart" uri="{C3380CC4-5D6E-409C-BE32-E72D297353CC}">
              <c16:uniqueId val="{00000001-A11F-4BFD-BB02-5BCDCD4A43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778.62</c:v>
                </c:pt>
              </c:numCache>
            </c:numRef>
          </c:val>
          <c:extLst>
            <c:ext xmlns:c16="http://schemas.microsoft.com/office/drawing/2014/chart" uri="{C3380CC4-5D6E-409C-BE32-E72D297353CC}">
              <c16:uniqueId val="{00000000-D7C0-49FB-8CD8-8FC7494D53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958.81</c:v>
                </c:pt>
              </c:numCache>
            </c:numRef>
          </c:val>
          <c:smooth val="0"/>
          <c:extLst>
            <c:ext xmlns:c16="http://schemas.microsoft.com/office/drawing/2014/chart" uri="{C3380CC4-5D6E-409C-BE32-E72D297353CC}">
              <c16:uniqueId val="{00000001-D7C0-49FB-8CD8-8FC7494D53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56.66</c:v>
                </c:pt>
              </c:numCache>
            </c:numRef>
          </c:val>
          <c:extLst>
            <c:ext xmlns:c16="http://schemas.microsoft.com/office/drawing/2014/chart" uri="{C3380CC4-5D6E-409C-BE32-E72D297353CC}">
              <c16:uniqueId val="{00000000-2B2F-49D6-8F40-89CE9366857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2B2F-49D6-8F40-89CE9366857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320.49</c:v>
                </c:pt>
              </c:numCache>
            </c:numRef>
          </c:val>
          <c:extLst>
            <c:ext xmlns:c16="http://schemas.microsoft.com/office/drawing/2014/chart" uri="{C3380CC4-5D6E-409C-BE32-E72D297353CC}">
              <c16:uniqueId val="{00000000-0C64-4219-95FD-B37B62C677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190.99</c:v>
                </c:pt>
              </c:numCache>
            </c:numRef>
          </c:val>
          <c:smooth val="0"/>
          <c:extLst>
            <c:ext xmlns:c16="http://schemas.microsoft.com/office/drawing/2014/chart" uri="{C3380CC4-5D6E-409C-BE32-E72D297353CC}">
              <c16:uniqueId val="{00000001-0C64-4219-95FD-B37B62C677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福岡県　みやこ町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19891</v>
      </c>
      <c r="AM8" s="50"/>
      <c r="AN8" s="50"/>
      <c r="AO8" s="50"/>
      <c r="AP8" s="50"/>
      <c r="AQ8" s="50"/>
      <c r="AR8" s="50"/>
      <c r="AS8" s="50"/>
      <c r="AT8" s="45">
        <f>データ!T6</f>
        <v>151.34</v>
      </c>
      <c r="AU8" s="45"/>
      <c r="AV8" s="45"/>
      <c r="AW8" s="45"/>
      <c r="AX8" s="45"/>
      <c r="AY8" s="45"/>
      <c r="AZ8" s="45"/>
      <c r="BA8" s="45"/>
      <c r="BB8" s="45">
        <f>データ!U6</f>
        <v>131.43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56.63</v>
      </c>
      <c r="J10" s="45"/>
      <c r="K10" s="45"/>
      <c r="L10" s="45"/>
      <c r="M10" s="45"/>
      <c r="N10" s="45"/>
      <c r="O10" s="45"/>
      <c r="P10" s="45">
        <f>データ!P6</f>
        <v>7.68</v>
      </c>
      <c r="Q10" s="45"/>
      <c r="R10" s="45"/>
      <c r="S10" s="45"/>
      <c r="T10" s="45"/>
      <c r="U10" s="45"/>
      <c r="V10" s="45"/>
      <c r="W10" s="45">
        <f>データ!Q6</f>
        <v>100</v>
      </c>
      <c r="X10" s="45"/>
      <c r="Y10" s="45"/>
      <c r="Z10" s="45"/>
      <c r="AA10" s="45"/>
      <c r="AB10" s="45"/>
      <c r="AC10" s="45"/>
      <c r="AD10" s="50">
        <f>データ!R6</f>
        <v>3670</v>
      </c>
      <c r="AE10" s="50"/>
      <c r="AF10" s="50"/>
      <c r="AG10" s="50"/>
      <c r="AH10" s="50"/>
      <c r="AI10" s="50"/>
      <c r="AJ10" s="50"/>
      <c r="AK10" s="2"/>
      <c r="AL10" s="50">
        <f>データ!V6</f>
        <v>1516</v>
      </c>
      <c r="AM10" s="50"/>
      <c r="AN10" s="50"/>
      <c r="AO10" s="50"/>
      <c r="AP10" s="50"/>
      <c r="AQ10" s="50"/>
      <c r="AR10" s="50"/>
      <c r="AS10" s="50"/>
      <c r="AT10" s="45">
        <f>データ!W6</f>
        <v>0.34</v>
      </c>
      <c r="AU10" s="45"/>
      <c r="AV10" s="45"/>
      <c r="AW10" s="45"/>
      <c r="AX10" s="45"/>
      <c r="AY10" s="45"/>
      <c r="AZ10" s="45"/>
      <c r="BA10" s="45"/>
      <c r="BB10" s="45">
        <f>データ!X6</f>
        <v>4458.82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ksbsrYExMsJ70MF0TBGr1tvdt755+4f9yiHAJey9fduAumYAldhwtSc5mKRTdyz6IrQt3I35B4gX5AmHZ81T+Q==" saltValue="kk1rlZyZxQxbxPCMA7af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406252</v>
      </c>
      <c r="D6" s="33">
        <f t="shared" si="3"/>
        <v>46</v>
      </c>
      <c r="E6" s="33">
        <f t="shared" si="3"/>
        <v>17</v>
      </c>
      <c r="F6" s="33">
        <f t="shared" si="3"/>
        <v>1</v>
      </c>
      <c r="G6" s="33">
        <f t="shared" si="3"/>
        <v>0</v>
      </c>
      <c r="H6" s="33" t="str">
        <f t="shared" si="3"/>
        <v>福岡県　みやこ町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56.63</v>
      </c>
      <c r="P6" s="34">
        <f t="shared" si="3"/>
        <v>7.68</v>
      </c>
      <c r="Q6" s="34">
        <f t="shared" si="3"/>
        <v>100</v>
      </c>
      <c r="R6" s="34">
        <f t="shared" si="3"/>
        <v>3670</v>
      </c>
      <c r="S6" s="34">
        <f t="shared" si="3"/>
        <v>19891</v>
      </c>
      <c r="T6" s="34">
        <f t="shared" si="3"/>
        <v>151.34</v>
      </c>
      <c r="U6" s="34">
        <f t="shared" si="3"/>
        <v>131.43</v>
      </c>
      <c r="V6" s="34">
        <f t="shared" si="3"/>
        <v>1516</v>
      </c>
      <c r="W6" s="34">
        <f t="shared" si="3"/>
        <v>0.34</v>
      </c>
      <c r="X6" s="34">
        <f t="shared" si="3"/>
        <v>4458.82</v>
      </c>
      <c r="Y6" s="35" t="str">
        <f>IF(Y7="",NA(),Y7)</f>
        <v>-</v>
      </c>
      <c r="Z6" s="35" t="str">
        <f t="shared" ref="Z6:AH6" si="4">IF(Z7="",NA(),Z7)</f>
        <v>-</v>
      </c>
      <c r="AA6" s="35" t="str">
        <f t="shared" si="4"/>
        <v>-</v>
      </c>
      <c r="AB6" s="35" t="str">
        <f t="shared" si="4"/>
        <v>-</v>
      </c>
      <c r="AC6" s="35">
        <f t="shared" si="4"/>
        <v>112.99</v>
      </c>
      <c r="AD6" s="35" t="str">
        <f t="shared" si="4"/>
        <v>-</v>
      </c>
      <c r="AE6" s="35" t="str">
        <f t="shared" si="4"/>
        <v>-</v>
      </c>
      <c r="AF6" s="35" t="str">
        <f t="shared" si="4"/>
        <v>-</v>
      </c>
      <c r="AG6" s="35" t="str">
        <f t="shared" si="4"/>
        <v>-</v>
      </c>
      <c r="AH6" s="35">
        <f t="shared" si="4"/>
        <v>104.14</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73.180000000000007</v>
      </c>
      <c r="AT6" s="34" t="str">
        <f>IF(AT7="","",IF(AT7="-","【-】","【"&amp;SUBSTITUTE(TEXT(AT7,"#,##0.00"),"-","△")&amp;"】"))</f>
        <v>【3.28】</v>
      </c>
      <c r="AU6" s="35" t="str">
        <f>IF(AU7="",NA(),AU7)</f>
        <v>-</v>
      </c>
      <c r="AV6" s="35" t="str">
        <f t="shared" ref="AV6:BD6" si="6">IF(AV7="",NA(),AV7)</f>
        <v>-</v>
      </c>
      <c r="AW6" s="35" t="str">
        <f t="shared" si="6"/>
        <v>-</v>
      </c>
      <c r="AX6" s="35" t="str">
        <f t="shared" si="6"/>
        <v>-</v>
      </c>
      <c r="AY6" s="35">
        <f t="shared" si="6"/>
        <v>119.06</v>
      </c>
      <c r="AZ6" s="35" t="str">
        <f t="shared" si="6"/>
        <v>-</v>
      </c>
      <c r="BA6" s="35" t="str">
        <f t="shared" si="6"/>
        <v>-</v>
      </c>
      <c r="BB6" s="35" t="str">
        <f t="shared" si="6"/>
        <v>-</v>
      </c>
      <c r="BC6" s="35" t="str">
        <f t="shared" si="6"/>
        <v>-</v>
      </c>
      <c r="BD6" s="35">
        <f t="shared" si="6"/>
        <v>52.32</v>
      </c>
      <c r="BE6" s="34" t="str">
        <f>IF(BE7="","",IF(BE7="-","【-】","【"&amp;SUBSTITUTE(TEXT(BE7,"#,##0.00"),"-","△")&amp;"】"))</f>
        <v>【69.49】</v>
      </c>
      <c r="BF6" s="35" t="str">
        <f>IF(BF7="",NA(),BF7)</f>
        <v>-</v>
      </c>
      <c r="BG6" s="35" t="str">
        <f t="shared" ref="BG6:BO6" si="7">IF(BG7="",NA(),BG7)</f>
        <v>-</v>
      </c>
      <c r="BH6" s="35" t="str">
        <f t="shared" si="7"/>
        <v>-</v>
      </c>
      <c r="BI6" s="35" t="str">
        <f t="shared" si="7"/>
        <v>-</v>
      </c>
      <c r="BJ6" s="35">
        <f t="shared" si="7"/>
        <v>778.62</v>
      </c>
      <c r="BK6" s="35" t="str">
        <f t="shared" si="7"/>
        <v>-</v>
      </c>
      <c r="BL6" s="35" t="str">
        <f t="shared" si="7"/>
        <v>-</v>
      </c>
      <c r="BM6" s="35" t="str">
        <f t="shared" si="7"/>
        <v>-</v>
      </c>
      <c r="BN6" s="35" t="str">
        <f t="shared" si="7"/>
        <v>-</v>
      </c>
      <c r="BO6" s="35">
        <f t="shared" si="7"/>
        <v>958.81</v>
      </c>
      <c r="BP6" s="34" t="str">
        <f>IF(BP7="","",IF(BP7="-","【-】","【"&amp;SUBSTITUTE(TEXT(BP7,"#,##0.00"),"-","△")&amp;"】"))</f>
        <v>【682.78】</v>
      </c>
      <c r="BQ6" s="35" t="str">
        <f>IF(BQ7="",NA(),BQ7)</f>
        <v>-</v>
      </c>
      <c r="BR6" s="35" t="str">
        <f t="shared" ref="BR6:BZ6" si="8">IF(BR7="",NA(),BR7)</f>
        <v>-</v>
      </c>
      <c r="BS6" s="35" t="str">
        <f t="shared" si="8"/>
        <v>-</v>
      </c>
      <c r="BT6" s="35" t="str">
        <f t="shared" si="8"/>
        <v>-</v>
      </c>
      <c r="BU6" s="35">
        <f t="shared" si="8"/>
        <v>56.66</v>
      </c>
      <c r="BV6" s="35" t="str">
        <f t="shared" si="8"/>
        <v>-</v>
      </c>
      <c r="BW6" s="35" t="str">
        <f t="shared" si="8"/>
        <v>-</v>
      </c>
      <c r="BX6" s="35" t="str">
        <f t="shared" si="8"/>
        <v>-</v>
      </c>
      <c r="BY6" s="35" t="str">
        <f t="shared" si="8"/>
        <v>-</v>
      </c>
      <c r="BZ6" s="35">
        <f t="shared" si="8"/>
        <v>82.88</v>
      </c>
      <c r="CA6" s="34" t="str">
        <f>IF(CA7="","",IF(CA7="-","【-】","【"&amp;SUBSTITUTE(TEXT(CA7,"#,##0.00"),"-","△")&amp;"】"))</f>
        <v>【100.91】</v>
      </c>
      <c r="CB6" s="35" t="str">
        <f>IF(CB7="",NA(),CB7)</f>
        <v>-</v>
      </c>
      <c r="CC6" s="35" t="str">
        <f t="shared" ref="CC6:CK6" si="9">IF(CC7="",NA(),CC7)</f>
        <v>-</v>
      </c>
      <c r="CD6" s="35" t="str">
        <f t="shared" si="9"/>
        <v>-</v>
      </c>
      <c r="CE6" s="35" t="str">
        <f t="shared" si="9"/>
        <v>-</v>
      </c>
      <c r="CF6" s="35">
        <f t="shared" si="9"/>
        <v>320.49</v>
      </c>
      <c r="CG6" s="35" t="str">
        <f t="shared" si="9"/>
        <v>-</v>
      </c>
      <c r="CH6" s="35" t="str">
        <f t="shared" si="9"/>
        <v>-</v>
      </c>
      <c r="CI6" s="35" t="str">
        <f t="shared" si="9"/>
        <v>-</v>
      </c>
      <c r="CJ6" s="35" t="str">
        <f t="shared" si="9"/>
        <v>-</v>
      </c>
      <c r="CK6" s="35">
        <f t="shared" si="9"/>
        <v>190.99</v>
      </c>
      <c r="CL6" s="34" t="str">
        <f>IF(CL7="","",IF(CL7="-","【-】","【"&amp;SUBSTITUTE(TEXT(CL7,"#,##0.00"),"-","△")&amp;"】"))</f>
        <v>【136.86】</v>
      </c>
      <c r="CM6" s="35" t="str">
        <f>IF(CM7="",NA(),CM7)</f>
        <v>-</v>
      </c>
      <c r="CN6" s="35" t="str">
        <f t="shared" ref="CN6:CV6" si="10">IF(CN7="",NA(),CN7)</f>
        <v>-</v>
      </c>
      <c r="CO6" s="35" t="str">
        <f t="shared" si="10"/>
        <v>-</v>
      </c>
      <c r="CP6" s="35" t="str">
        <f t="shared" si="10"/>
        <v>-</v>
      </c>
      <c r="CQ6" s="35">
        <f t="shared" si="10"/>
        <v>58.1</v>
      </c>
      <c r="CR6" s="35" t="str">
        <f t="shared" si="10"/>
        <v>-</v>
      </c>
      <c r="CS6" s="35" t="str">
        <f t="shared" si="10"/>
        <v>-</v>
      </c>
      <c r="CT6" s="35" t="str">
        <f t="shared" si="10"/>
        <v>-</v>
      </c>
      <c r="CU6" s="35" t="str">
        <f t="shared" si="10"/>
        <v>-</v>
      </c>
      <c r="CV6" s="35">
        <f t="shared" si="10"/>
        <v>52.58</v>
      </c>
      <c r="CW6" s="34" t="str">
        <f>IF(CW7="","",IF(CW7="-","【-】","【"&amp;SUBSTITUTE(TEXT(CW7,"#,##0.00"),"-","△")&amp;"】"))</f>
        <v>【58.98】</v>
      </c>
      <c r="CX6" s="35" t="str">
        <f>IF(CX7="",NA(),CX7)</f>
        <v>-</v>
      </c>
      <c r="CY6" s="35" t="str">
        <f t="shared" ref="CY6:DG6" si="11">IF(CY7="",NA(),CY7)</f>
        <v>-</v>
      </c>
      <c r="CZ6" s="35" t="str">
        <f t="shared" si="11"/>
        <v>-</v>
      </c>
      <c r="DA6" s="35" t="str">
        <f t="shared" si="11"/>
        <v>-</v>
      </c>
      <c r="DB6" s="35">
        <f t="shared" si="11"/>
        <v>87.01</v>
      </c>
      <c r="DC6" s="35" t="str">
        <f t="shared" si="11"/>
        <v>-</v>
      </c>
      <c r="DD6" s="35" t="str">
        <f t="shared" si="11"/>
        <v>-</v>
      </c>
      <c r="DE6" s="35" t="str">
        <f t="shared" si="11"/>
        <v>-</v>
      </c>
      <c r="DF6" s="35" t="str">
        <f t="shared" si="11"/>
        <v>-</v>
      </c>
      <c r="DG6" s="35">
        <f t="shared" si="11"/>
        <v>83.02</v>
      </c>
      <c r="DH6" s="34" t="str">
        <f>IF(DH7="","",IF(DH7="-","【-】","【"&amp;SUBSTITUTE(TEXT(DH7,"#,##0.00"),"-","△")&amp;"】"))</f>
        <v>【95.20】</v>
      </c>
      <c r="DI6" s="35" t="str">
        <f>IF(DI7="",NA(),DI7)</f>
        <v>-</v>
      </c>
      <c r="DJ6" s="35" t="str">
        <f t="shared" ref="DJ6:DR6" si="12">IF(DJ7="",NA(),DJ7)</f>
        <v>-</v>
      </c>
      <c r="DK6" s="35" t="str">
        <f t="shared" si="12"/>
        <v>-</v>
      </c>
      <c r="DL6" s="35" t="str">
        <f t="shared" si="12"/>
        <v>-</v>
      </c>
      <c r="DM6" s="35">
        <f t="shared" si="12"/>
        <v>7.01</v>
      </c>
      <c r="DN6" s="35" t="str">
        <f t="shared" si="12"/>
        <v>-</v>
      </c>
      <c r="DO6" s="35" t="str">
        <f t="shared" si="12"/>
        <v>-</v>
      </c>
      <c r="DP6" s="35" t="str">
        <f t="shared" si="12"/>
        <v>-</v>
      </c>
      <c r="DQ6" s="35" t="str">
        <f t="shared" si="12"/>
        <v>-</v>
      </c>
      <c r="DR6" s="35">
        <f t="shared" si="12"/>
        <v>15.95</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【5.64】</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【0.23】</v>
      </c>
    </row>
    <row r="7" spans="1:148" s="36" customFormat="1" x14ac:dyDescent="0.2">
      <c r="A7" s="28"/>
      <c r="B7" s="37">
        <v>2018</v>
      </c>
      <c r="C7" s="37">
        <v>406252</v>
      </c>
      <c r="D7" s="37">
        <v>46</v>
      </c>
      <c r="E7" s="37">
        <v>17</v>
      </c>
      <c r="F7" s="37">
        <v>1</v>
      </c>
      <c r="G7" s="37">
        <v>0</v>
      </c>
      <c r="H7" s="37" t="s">
        <v>96</v>
      </c>
      <c r="I7" s="37" t="s">
        <v>97</v>
      </c>
      <c r="J7" s="37" t="s">
        <v>98</v>
      </c>
      <c r="K7" s="37" t="s">
        <v>99</v>
      </c>
      <c r="L7" s="37" t="s">
        <v>100</v>
      </c>
      <c r="M7" s="37" t="s">
        <v>101</v>
      </c>
      <c r="N7" s="38" t="s">
        <v>102</v>
      </c>
      <c r="O7" s="38">
        <v>56.63</v>
      </c>
      <c r="P7" s="38">
        <v>7.68</v>
      </c>
      <c r="Q7" s="38">
        <v>100</v>
      </c>
      <c r="R7" s="38">
        <v>3670</v>
      </c>
      <c r="S7" s="38">
        <v>19891</v>
      </c>
      <c r="T7" s="38">
        <v>151.34</v>
      </c>
      <c r="U7" s="38">
        <v>131.43</v>
      </c>
      <c r="V7" s="38">
        <v>1516</v>
      </c>
      <c r="W7" s="38">
        <v>0.34</v>
      </c>
      <c r="X7" s="38">
        <v>4458.82</v>
      </c>
      <c r="Y7" s="38" t="s">
        <v>102</v>
      </c>
      <c r="Z7" s="38" t="s">
        <v>102</v>
      </c>
      <c r="AA7" s="38" t="s">
        <v>102</v>
      </c>
      <c r="AB7" s="38" t="s">
        <v>102</v>
      </c>
      <c r="AC7" s="38">
        <v>112.99</v>
      </c>
      <c r="AD7" s="38" t="s">
        <v>102</v>
      </c>
      <c r="AE7" s="38" t="s">
        <v>102</v>
      </c>
      <c r="AF7" s="38" t="s">
        <v>102</v>
      </c>
      <c r="AG7" s="38" t="s">
        <v>102</v>
      </c>
      <c r="AH7" s="38">
        <v>104.14</v>
      </c>
      <c r="AI7" s="38">
        <v>108.69</v>
      </c>
      <c r="AJ7" s="38" t="s">
        <v>102</v>
      </c>
      <c r="AK7" s="38" t="s">
        <v>102</v>
      </c>
      <c r="AL7" s="38" t="s">
        <v>102</v>
      </c>
      <c r="AM7" s="38" t="s">
        <v>102</v>
      </c>
      <c r="AN7" s="38">
        <v>0</v>
      </c>
      <c r="AO7" s="38" t="s">
        <v>102</v>
      </c>
      <c r="AP7" s="38" t="s">
        <v>102</v>
      </c>
      <c r="AQ7" s="38" t="s">
        <v>102</v>
      </c>
      <c r="AR7" s="38" t="s">
        <v>102</v>
      </c>
      <c r="AS7" s="38">
        <v>73.180000000000007</v>
      </c>
      <c r="AT7" s="38">
        <v>3.28</v>
      </c>
      <c r="AU7" s="38" t="s">
        <v>102</v>
      </c>
      <c r="AV7" s="38" t="s">
        <v>102</v>
      </c>
      <c r="AW7" s="38" t="s">
        <v>102</v>
      </c>
      <c r="AX7" s="38" t="s">
        <v>102</v>
      </c>
      <c r="AY7" s="38">
        <v>119.06</v>
      </c>
      <c r="AZ7" s="38" t="s">
        <v>102</v>
      </c>
      <c r="BA7" s="38" t="s">
        <v>102</v>
      </c>
      <c r="BB7" s="38" t="s">
        <v>102</v>
      </c>
      <c r="BC7" s="38" t="s">
        <v>102</v>
      </c>
      <c r="BD7" s="38">
        <v>52.32</v>
      </c>
      <c r="BE7" s="38">
        <v>69.489999999999995</v>
      </c>
      <c r="BF7" s="38" t="s">
        <v>102</v>
      </c>
      <c r="BG7" s="38" t="s">
        <v>102</v>
      </c>
      <c r="BH7" s="38" t="s">
        <v>102</v>
      </c>
      <c r="BI7" s="38" t="s">
        <v>102</v>
      </c>
      <c r="BJ7" s="38">
        <v>778.62</v>
      </c>
      <c r="BK7" s="38" t="s">
        <v>102</v>
      </c>
      <c r="BL7" s="38" t="s">
        <v>102</v>
      </c>
      <c r="BM7" s="38" t="s">
        <v>102</v>
      </c>
      <c r="BN7" s="38" t="s">
        <v>102</v>
      </c>
      <c r="BO7" s="38">
        <v>958.81</v>
      </c>
      <c r="BP7" s="38">
        <v>682.78</v>
      </c>
      <c r="BQ7" s="38" t="s">
        <v>102</v>
      </c>
      <c r="BR7" s="38" t="s">
        <v>102</v>
      </c>
      <c r="BS7" s="38" t="s">
        <v>102</v>
      </c>
      <c r="BT7" s="38" t="s">
        <v>102</v>
      </c>
      <c r="BU7" s="38">
        <v>56.66</v>
      </c>
      <c r="BV7" s="38" t="s">
        <v>102</v>
      </c>
      <c r="BW7" s="38" t="s">
        <v>102</v>
      </c>
      <c r="BX7" s="38" t="s">
        <v>102</v>
      </c>
      <c r="BY7" s="38" t="s">
        <v>102</v>
      </c>
      <c r="BZ7" s="38">
        <v>82.88</v>
      </c>
      <c r="CA7" s="38">
        <v>100.91</v>
      </c>
      <c r="CB7" s="38" t="s">
        <v>102</v>
      </c>
      <c r="CC7" s="38" t="s">
        <v>102</v>
      </c>
      <c r="CD7" s="38" t="s">
        <v>102</v>
      </c>
      <c r="CE7" s="38" t="s">
        <v>102</v>
      </c>
      <c r="CF7" s="38">
        <v>320.49</v>
      </c>
      <c r="CG7" s="38" t="s">
        <v>102</v>
      </c>
      <c r="CH7" s="38" t="s">
        <v>102</v>
      </c>
      <c r="CI7" s="38" t="s">
        <v>102</v>
      </c>
      <c r="CJ7" s="38" t="s">
        <v>102</v>
      </c>
      <c r="CK7" s="38">
        <v>190.99</v>
      </c>
      <c r="CL7" s="38">
        <v>136.86000000000001</v>
      </c>
      <c r="CM7" s="38" t="s">
        <v>102</v>
      </c>
      <c r="CN7" s="38" t="s">
        <v>102</v>
      </c>
      <c r="CO7" s="38" t="s">
        <v>102</v>
      </c>
      <c r="CP7" s="38" t="s">
        <v>102</v>
      </c>
      <c r="CQ7" s="38">
        <v>58.1</v>
      </c>
      <c r="CR7" s="38" t="s">
        <v>102</v>
      </c>
      <c r="CS7" s="38" t="s">
        <v>102</v>
      </c>
      <c r="CT7" s="38" t="s">
        <v>102</v>
      </c>
      <c r="CU7" s="38" t="s">
        <v>102</v>
      </c>
      <c r="CV7" s="38">
        <v>52.58</v>
      </c>
      <c r="CW7" s="38">
        <v>58.98</v>
      </c>
      <c r="CX7" s="38" t="s">
        <v>102</v>
      </c>
      <c r="CY7" s="38" t="s">
        <v>102</v>
      </c>
      <c r="CZ7" s="38" t="s">
        <v>102</v>
      </c>
      <c r="DA7" s="38" t="s">
        <v>102</v>
      </c>
      <c r="DB7" s="38">
        <v>87.01</v>
      </c>
      <c r="DC7" s="38" t="s">
        <v>102</v>
      </c>
      <c r="DD7" s="38" t="s">
        <v>102</v>
      </c>
      <c r="DE7" s="38" t="s">
        <v>102</v>
      </c>
      <c r="DF7" s="38" t="s">
        <v>102</v>
      </c>
      <c r="DG7" s="38">
        <v>83.02</v>
      </c>
      <c r="DH7" s="38">
        <v>95.2</v>
      </c>
      <c r="DI7" s="38" t="s">
        <v>102</v>
      </c>
      <c r="DJ7" s="38" t="s">
        <v>102</v>
      </c>
      <c r="DK7" s="38" t="s">
        <v>102</v>
      </c>
      <c r="DL7" s="38" t="s">
        <v>102</v>
      </c>
      <c r="DM7" s="38">
        <v>7.01</v>
      </c>
      <c r="DN7" s="38" t="s">
        <v>102</v>
      </c>
      <c r="DO7" s="38" t="s">
        <v>102</v>
      </c>
      <c r="DP7" s="38" t="s">
        <v>102</v>
      </c>
      <c r="DQ7" s="38" t="s">
        <v>102</v>
      </c>
      <c r="DR7" s="38">
        <v>15.95</v>
      </c>
      <c r="DS7" s="38">
        <v>38.6</v>
      </c>
      <c r="DT7" s="38" t="s">
        <v>102</v>
      </c>
      <c r="DU7" s="38" t="s">
        <v>102</v>
      </c>
      <c r="DV7" s="38" t="s">
        <v>102</v>
      </c>
      <c r="DW7" s="38" t="s">
        <v>102</v>
      </c>
      <c r="DX7" s="38">
        <v>0</v>
      </c>
      <c r="DY7" s="38" t="s">
        <v>102</v>
      </c>
      <c r="DZ7" s="38" t="s">
        <v>102</v>
      </c>
      <c r="EA7" s="38" t="s">
        <v>102</v>
      </c>
      <c r="EB7" s="38" t="s">
        <v>102</v>
      </c>
      <c r="EC7" s="38">
        <v>0</v>
      </c>
      <c r="ED7" s="38">
        <v>5.64</v>
      </c>
      <c r="EE7" s="38" t="s">
        <v>102</v>
      </c>
      <c r="EF7" s="38" t="s">
        <v>102</v>
      </c>
      <c r="EG7" s="38" t="s">
        <v>102</v>
      </c>
      <c r="EH7" s="38" t="s">
        <v>102</v>
      </c>
      <c r="EI7" s="38">
        <v>0</v>
      </c>
      <c r="EJ7" s="38" t="s">
        <v>102</v>
      </c>
      <c r="EK7" s="38" t="s">
        <v>102</v>
      </c>
      <c r="EL7" s="38" t="s">
        <v>102</v>
      </c>
      <c r="EM7" s="38" t="s">
        <v>102</v>
      </c>
      <c r="EN7" s="38">
        <v>0.13</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坪石　洋和</cp:lastModifiedBy>
  <cp:lastPrinted>2020-01-23T04:45:23Z</cp:lastPrinted>
  <dcterms:created xsi:type="dcterms:W3CDTF">2019-12-05T04:47:32Z</dcterms:created>
  <dcterms:modified xsi:type="dcterms:W3CDTF">2020-01-23T04:45:28Z</dcterms:modified>
  <cp:category/>
</cp:coreProperties>
</file>