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23_令和5年\003業務係\002行財政支援課\経営分析\"/>
    </mc:Choice>
  </mc:AlternateContent>
  <workbookProtection workbookAlgorithmName="SHA-512" workbookHashValue="bqA3de1oz/xlLrlTcxZE1uDoOELiT8YQyX6ACB1F64aFlE/AUTzvPj+lzjS9OVgCykVjXh3FLWSGlQKxjUjTcQ==" workbookSaltValue="ZF8JJrebv8g0YTVSg+zkLw==" workbookSpinCount="100000" lockStructure="1"/>
  <bookViews>
    <workbookView xWindow="0" yWindow="0" windowWidth="23040" windowHeight="9168"/>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<sst xmlns="http://schemas.openxmlformats.org/spreadsheetml/2006/main" count="228" uniqueCount="114">
  <si>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</si>
  <si>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</si>
  <si>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</si>
  <si>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</si>
  <si>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</si>
  <si>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</si>
  <si>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</si>
  <si>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</si>
  <si>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</si>
  <si>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</si>
  <si>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</si>
  <si>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</si>
  <si>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</si>
  <si>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</si>
  <si>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</si>
  <si>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</si>
  <si>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</si>
  <si>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</si>
  <si>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</si>
  <si>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</si>
  <si>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</si>
  <si>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</si>
  <si>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</si>
  <si>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</si>
  <si>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</si>
  <si>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</si>
  <si>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</si>
  <si>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</si>
  <si>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</si>
  <si>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</si>
  <si>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</si>
  <si>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</si>
  <si>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</si>
  <si>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</si>
  <si>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</si>
  <si>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</si>
  <si>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</si>
  <si>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</si>
  <si>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</si>
  <si>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</si>
  <si>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</si>
  <si>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</si>
  <si>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</si>
  <si>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</si>
  <si>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</si>
  <si>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</si>
  <si>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</si>
  <si>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</si>
  <si>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</si>
  <si>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</si>
  <si>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</si>
  <si>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</si>
  <si>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</si>
  <si>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</si>
  <si>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</si>
  <si>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</si>
  <si>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</si>
  <si>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</si>
  <si>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</si>
  <si>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</si>
  <si>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</si>
  <si>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</si>
  <si>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</si>
  <si>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</si>
  <si>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</si>
  <si>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</si>
  <si>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</si>
  <si>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</si>
  <si>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</si>
  <si>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</si>
  <si>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</si>
  <si>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</si>
  <si>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</si>
  <si>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</si>
  <si>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</si>
  <si>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</si>
  <si>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</si>
  <si>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</si>
  <si>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</si>
  <si>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</si>
  <si>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</si>
  <si>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</si>
  <si>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</si>
  <si>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</si>
  <si>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</si>
  <si>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</si>
  <si>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</si>
  <si>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</si>
  <si>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</si>
  <si>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</si>
  <si>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</si>
  <si>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</si>
  <si>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</si>
  <si>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みやこ町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</si>
  <si>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</si>
  <si>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</si>
  <si>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</si>
  <si>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</si>
  <si>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</si>
  <si>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</si>
  <si>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</si>
  <si>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</si>
  <si>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</si>
  <si>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</si>
  <si>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</si>
  <si>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</si>
  <si>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</si>
  <si>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</si>
  <si>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</si>
  <si>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</si>
  <si>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</si>
  <si>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比較的に新しい施設が多いため有形固定資産減価償却率は低い状況であるが、一部地域においては法定耐用年数を超える管路が出てくるため、今後は管路経年化率増加していく。
　管路更新率は類似団体より低いが、平成26年度から老朽化の進む耐震性の低い基幹管路や、漏水が多い管路については補助事業等で財源を確保し計画的に改修工事を行っている。</t>
    <rPh sb="36" eb="38">
      <t>イチブ</t>
    </rPh>
    <rPh sb="38" eb="40">
      <t>チイキ</t>
    </rPh>
    <rPh sb="107" eb="110">
      <t>ロウキュウカ</t>
    </rPh>
    <rPh sb="111" eb="112">
      <t>スス</t>
    </rPh>
    <phoneticPr fontId="4"/>
  </si>
  <si>
    <t>人口減少が進む中で給水人口の大幅な増加は難しいが、給水区域内での普及率向上による給水収益の拡大を重要課題として、普及率向上に伴う給水収益の増加を図り、また、業務の効率化による経費削減等により経営の改善を進める。その後の経営状況による料金の見直しを行っていく。
　老朽化した施設や管路については、実情に応じた見直しを行い施設の廃止やダウンサイジング等を含め適正に更新を進めていく。</t>
    <rPh sb="48" eb="50">
      <t>ジュウヨウ</t>
    </rPh>
    <rPh sb="50" eb="52">
      <t>カダイ</t>
    </rPh>
    <rPh sb="62" eb="63">
      <t>トモナ</t>
    </rPh>
    <rPh sb="64" eb="66">
      <t>キュウスイ</t>
    </rPh>
    <rPh sb="66" eb="68">
      <t>シュウエキ</t>
    </rPh>
    <rPh sb="69" eb="71">
      <t>ゾウカ</t>
    </rPh>
    <rPh sb="72" eb="73">
      <t>ハカ</t>
    </rPh>
    <rPh sb="109" eb="111">
      <t>ケイエイ</t>
    </rPh>
    <rPh sb="111" eb="113">
      <t>ジョウキョウ</t>
    </rPh>
    <phoneticPr fontId="4"/>
  </si>
  <si>
    <t>　経常収支比率は一般会計繰入金の増加により100％を上回っている。流動比率は一定の資金確保もできているが、料金回収率が低いことから一般会計繰入金によって支えられている状況である。このため、経営状況は健全であるとは言えない。
　料金回収率、企業残高対給水収益比率、給水原価が類似団よりも劣位である。供用開始から給水区域内の普及率が低く、整備施設からの十分な給水収益が得られていないことが課題である。
　今後は、普及率向上による給水収益の増加や経費の削減を実施し、経営の健全性・効率性を改善に努める。</t>
    <rPh sb="8" eb="10">
      <t>イッパン</t>
    </rPh>
    <rPh sb="10" eb="12">
      <t>カイケイ</t>
    </rPh>
    <rPh sb="12" eb="14">
      <t>クリイレ</t>
    </rPh>
    <rPh sb="14" eb="15">
      <t>キン</t>
    </rPh>
    <rPh sb="16" eb="18">
      <t>ゾウカ</t>
    </rPh>
    <rPh sb="26" eb="28">
      <t>ウワマワ</t>
    </rPh>
    <rPh sb="158" eb="159">
      <t>ナイ</t>
    </rPh>
    <rPh sb="192" eb="194">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</si>
</sst>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0.24</c:v>
                </c:pt>
                <c:pt idx="1">
                  <c:v>0</c:v>
                </c:pt>
                <c:pt idx="2">
                  <c:v>0</c:v>
                </c:pt>
                <c:pt idx="3">
                  <c:v>0</c:v>
                </c:pt>
                <c:pt idx="4">
                  <c:v>0</c:v>
                </c:pt>
              </c:numCache>
            </c:numRef>
          </c:val>
          <c:extLst>
            <c:ext xmlns:c16="http://schemas.microsoft.com/office/drawing/2014/chart" uri="{C3380CC4-5D6E-409C-BE32-E72D297353CC}">
              <c16:uniqueId val="{00000000-F180-4E57-823A-EE95B63B83A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F180-4E57-823A-EE95B63B83A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50.23</c:v>
                </c:pt>
                <c:pt idx="1">
                  <c:v>48.85</c:v>
                </c:pt>
                <c:pt idx="2">
                  <c:v>48.59</c:v>
                </c:pt>
                <c:pt idx="3">
                  <c:v>49.43</c:v>
                </c:pt>
                <c:pt idx="4">
                  <c:v>49.38</c:v>
                </c:pt>
              </c:numCache>
            </c:numRef>
          </c:val>
          <c:extLst>
            <c:ext xmlns:c16="http://schemas.microsoft.com/office/drawing/2014/chart" uri="{C3380CC4-5D6E-409C-BE32-E72D297353CC}">
              <c16:uniqueId val="{00000000-79FF-4B51-83F7-BF2450DB36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79FF-4B51-83F7-BF2450DB36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84.6</c:v>
                </c:pt>
                <c:pt idx="1">
                  <c:v>85.89</c:v>
                </c:pt>
                <c:pt idx="2">
                  <c:v>89.32</c:v>
                </c:pt>
                <c:pt idx="3">
                  <c:v>88.83</c:v>
                </c:pt>
                <c:pt idx="4">
                  <c:v>90.26</c:v>
                </c:pt>
              </c:numCache>
            </c:numRef>
          </c:val>
          <c:extLst>
            <c:ext xmlns:c16="http://schemas.microsoft.com/office/drawing/2014/chart" uri="{C3380CC4-5D6E-409C-BE32-E72D297353CC}">
              <c16:uniqueId val="{00000000-7F3D-4819-9461-2A3E41933BC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7F3D-4819-9461-2A3E41933BC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102.15</c:v>
                </c:pt>
                <c:pt idx="1">
                  <c:v>103.16</c:v>
                </c:pt>
                <c:pt idx="2">
                  <c:v>106.95</c:v>
                </c:pt>
                <c:pt idx="3">
                  <c:v>85.95</c:v>
                </c:pt>
                <c:pt idx="4">
                  <c:v>103.69</c:v>
                </c:pt>
              </c:numCache>
            </c:numRef>
          </c:val>
          <c:extLst>
            <c:ext xmlns:c16="http://schemas.microsoft.com/office/drawing/2014/chart" uri="{C3380CC4-5D6E-409C-BE32-E72D297353CC}">
              <c16:uniqueId val="{00000000-78A0-4E77-8652-1C5153BF507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78A0-4E77-8652-1C5153BF507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26.73</c:v>
                </c:pt>
                <c:pt idx="1">
                  <c:v>29.01</c:v>
                </c:pt>
                <c:pt idx="2">
                  <c:v>31.59</c:v>
                </c:pt>
                <c:pt idx="3">
                  <c:v>34.15</c:v>
                </c:pt>
                <c:pt idx="4">
                  <c:v>36.51</c:v>
                </c:pt>
              </c:numCache>
            </c:numRef>
          </c:val>
          <c:extLst>
            <c:ext xmlns:c16="http://schemas.microsoft.com/office/drawing/2014/chart" uri="{C3380CC4-5D6E-409C-BE32-E72D297353CC}">
              <c16:uniqueId val="{00000000-229F-4098-90F7-E8E861C1AFE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229F-4098-90F7-E8E861C1AFE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59-4AB4-8AF0-135E5ED9458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5059-4AB4-8AF0-135E5ED9458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formatCode="#,##0.00;&quot;△&quot;#,##0.00;&quot;-&quot;">
                  <c:v>5.89</c:v>
                </c:pt>
                <c:pt idx="4">
                  <c:v>0</c:v>
                </c:pt>
              </c:numCache>
            </c:numRef>
          </c:val>
          <c:extLst>
            <c:ext xmlns:c16="http://schemas.microsoft.com/office/drawing/2014/chart" uri="{C3380CC4-5D6E-409C-BE32-E72D297353CC}">
              <c16:uniqueId val="{00000000-8253-461D-8211-96B307AF2CF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8253-461D-8211-96B307AF2CF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212.71</c:v>
                </c:pt>
                <c:pt idx="1">
                  <c:v>206.88</c:v>
                </c:pt>
                <c:pt idx="2">
                  <c:v>275.26</c:v>
                </c:pt>
                <c:pt idx="3">
                  <c:v>227.33</c:v>
                </c:pt>
                <c:pt idx="4">
                  <c:v>241.92</c:v>
                </c:pt>
              </c:numCache>
            </c:numRef>
          </c:val>
          <c:extLst>
            <c:ext xmlns:c16="http://schemas.microsoft.com/office/drawing/2014/chart" uri="{C3380CC4-5D6E-409C-BE32-E72D297353CC}">
              <c16:uniqueId val="{00000000-0A95-4873-A143-AD58E1A5EF8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0A95-4873-A143-AD58E1A5EF8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2012.07</c:v>
                </c:pt>
                <c:pt idx="1">
                  <c:v>2148.52</c:v>
                </c:pt>
                <c:pt idx="2">
                  <c:v>1775.58</c:v>
                </c:pt>
                <c:pt idx="3">
                  <c:v>1703.7</c:v>
                </c:pt>
                <c:pt idx="4">
                  <c:v>1586.35</c:v>
                </c:pt>
              </c:numCache>
            </c:numRef>
          </c:val>
          <c:extLst>
            <c:ext xmlns:c16="http://schemas.microsoft.com/office/drawing/2014/chart" uri="{C3380CC4-5D6E-409C-BE32-E72D297353CC}">
              <c16:uniqueId val="{00000000-A4B7-4C4A-BFB7-E01AD3444D0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A4B7-4C4A-BFB7-E01AD3444D0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53.36</c:v>
                </c:pt>
                <c:pt idx="1">
                  <c:v>40.26</c:v>
                </c:pt>
                <c:pt idx="2">
                  <c:v>43.61</c:v>
                </c:pt>
                <c:pt idx="3">
                  <c:v>43.87</c:v>
                </c:pt>
                <c:pt idx="4">
                  <c:v>43.28</c:v>
                </c:pt>
              </c:numCache>
            </c:numRef>
          </c:val>
          <c:extLst>
            <c:ext xmlns:c16="http://schemas.microsoft.com/office/drawing/2014/chart" uri="{C3380CC4-5D6E-409C-BE32-E72D297353CC}">
              <c16:uniqueId val="{00000000-9136-47CD-A84F-BD999EB918C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9136-47CD-A84F-BD999EB918C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412.89</c:v>
                </c:pt>
                <c:pt idx="1">
                  <c:v>505.51</c:v>
                </c:pt>
                <c:pt idx="2">
                  <c:v>519.29999999999995</c:v>
                </c:pt>
                <c:pt idx="3">
                  <c:v>502.2</c:v>
                </c:pt>
                <c:pt idx="4">
                  <c:v>507.16</c:v>
                </c:pt>
              </c:numCache>
            </c:numRef>
          </c:val>
          <c:extLst>
            <c:ext xmlns:c16="http://schemas.microsoft.com/office/drawing/2014/chart" uri="{C3380CC4-5D6E-409C-BE32-E72D297353CC}">
              <c16:uniqueId val="{00000000-1F2A-44AF-9402-0DFB4F6BF70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1F2A-44AF-9402-0DFB4F6BF70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3" zoomScaleNormal="100" workbookViewId="0">
      <selection activeCell="CA43" sqref="CA4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福岡県　みやこ町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68"/>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0" t="s">
        <v>9</v>
      </c>
      <c r="BM7" s="81"/>
      <c r="BN7" s="81"/>
      <c r="BO7" s="81"/>
      <c r="BP7" s="81"/>
      <c r="BQ7" s="81"/>
      <c r="BR7" s="81"/>
      <c r="BS7" s="81"/>
      <c r="BT7" s="81"/>
      <c r="BU7" s="81"/>
      <c r="BV7" s="81"/>
      <c r="BW7" s="81"/>
      <c r="BX7" s="81"/>
      <c r="BY7" s="82"/>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2"/>
      <c r="AL8" s="67">
        <f>データ!$R$6</f>
        <v>18384</v>
      </c>
      <c r="AM8" s="67"/>
      <c r="AN8" s="67"/>
      <c r="AO8" s="67"/>
      <c r="AP8" s="67"/>
      <c r="AQ8" s="67"/>
      <c r="AR8" s="67"/>
      <c r="AS8" s="67"/>
      <c r="AT8" s="37">
        <f>データ!$S$6</f>
        <v>151.34</v>
      </c>
      <c r="AU8" s="38"/>
      <c r="AV8" s="38"/>
      <c r="AW8" s="38"/>
      <c r="AX8" s="38"/>
      <c r="AY8" s="38"/>
      <c r="AZ8" s="38"/>
      <c r="BA8" s="38"/>
      <c r="BB8" s="56">
        <f>データ!$T$6</f>
        <v>121.47</v>
      </c>
      <c r="BC8" s="56"/>
      <c r="BD8" s="56"/>
      <c r="BE8" s="56"/>
      <c r="BF8" s="56"/>
      <c r="BG8" s="56"/>
      <c r="BH8" s="56"/>
      <c r="BI8" s="56"/>
      <c r="BJ8" s="3"/>
      <c r="BK8" s="3"/>
      <c r="BL8" s="69" t="s">
        <v>10</v>
      </c>
      <c r="BM8" s="70"/>
      <c r="BN8" s="71" t="s">
        <v>11</v>
      </c>
      <c r="BO8" s="71"/>
      <c r="BP8" s="71"/>
      <c r="BQ8" s="71"/>
      <c r="BR8" s="71"/>
      <c r="BS8" s="71"/>
      <c r="BT8" s="71"/>
      <c r="BU8" s="71"/>
      <c r="BV8" s="71"/>
      <c r="BW8" s="71"/>
      <c r="BX8" s="71"/>
      <c r="BY8" s="72"/>
    </row>
    <row r="9" spans="1:78" ht="18.75" customHeight="1" x14ac:dyDescent="0.2">
      <c r="A9" s="2"/>
      <c r="B9" s="46" t="s">
        <v>12</v>
      </c>
      <c r="C9" s="47"/>
      <c r="D9" s="47"/>
      <c r="E9" s="47"/>
      <c r="F9" s="47"/>
      <c r="G9" s="47"/>
      <c r="H9" s="47"/>
      <c r="I9" s="46" t="s">
        <v>13</v>
      </c>
      <c r="J9" s="47"/>
      <c r="K9" s="47"/>
      <c r="L9" s="47"/>
      <c r="M9" s="47"/>
      <c r="N9" s="47"/>
      <c r="O9" s="68"/>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2">
      <c r="A10" s="2"/>
      <c r="B10" s="37" t="str">
        <f>データ!$N$6</f>
        <v>-</v>
      </c>
      <c r="C10" s="38"/>
      <c r="D10" s="38"/>
      <c r="E10" s="38"/>
      <c r="F10" s="38"/>
      <c r="G10" s="38"/>
      <c r="H10" s="38"/>
      <c r="I10" s="37">
        <f>データ!$O$6</f>
        <v>55.18</v>
      </c>
      <c r="J10" s="38"/>
      <c r="K10" s="38"/>
      <c r="L10" s="38"/>
      <c r="M10" s="38"/>
      <c r="N10" s="38"/>
      <c r="O10" s="66"/>
      <c r="P10" s="56">
        <f>データ!$P$6</f>
        <v>40.04</v>
      </c>
      <c r="Q10" s="56"/>
      <c r="R10" s="56"/>
      <c r="S10" s="56"/>
      <c r="T10" s="56"/>
      <c r="U10" s="56"/>
      <c r="V10" s="56"/>
      <c r="W10" s="67">
        <f>データ!$Q$6</f>
        <v>4450</v>
      </c>
      <c r="X10" s="67"/>
      <c r="Y10" s="67"/>
      <c r="Z10" s="67"/>
      <c r="AA10" s="67"/>
      <c r="AB10" s="67"/>
      <c r="AC10" s="67"/>
      <c r="AD10" s="2"/>
      <c r="AE10" s="2"/>
      <c r="AF10" s="2"/>
      <c r="AG10" s="2"/>
      <c r="AH10" s="2"/>
      <c r="AI10" s="2"/>
      <c r="AJ10" s="2"/>
      <c r="AK10" s="2"/>
      <c r="AL10" s="67">
        <f>データ!$U$6</f>
        <v>7311</v>
      </c>
      <c r="AM10" s="67"/>
      <c r="AN10" s="67"/>
      <c r="AO10" s="67"/>
      <c r="AP10" s="67"/>
      <c r="AQ10" s="67"/>
      <c r="AR10" s="67"/>
      <c r="AS10" s="67"/>
      <c r="AT10" s="37">
        <f>データ!$V$6</f>
        <v>3.88</v>
      </c>
      <c r="AU10" s="38"/>
      <c r="AV10" s="38"/>
      <c r="AW10" s="38"/>
      <c r="AX10" s="38"/>
      <c r="AY10" s="38"/>
      <c r="AZ10" s="38"/>
      <c r="BA10" s="38"/>
      <c r="BB10" s="56">
        <f>データ!$W$6</f>
        <v>1884.28</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2"/>
      <c r="BN47" s="42"/>
      <c r="BO47" s="42"/>
      <c r="BP47" s="42"/>
      <c r="BQ47" s="42"/>
      <c r="BR47" s="42"/>
      <c r="BS47" s="42"/>
      <c r="BT47" s="42"/>
      <c r="BU47" s="42"/>
      <c r="BV47" s="42"/>
      <c r="BW47" s="42"/>
      <c r="BX47" s="42"/>
      <c r="BY47" s="42"/>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2"/>
      <c r="BN48" s="42"/>
      <c r="BO48" s="42"/>
      <c r="BP48" s="42"/>
      <c r="BQ48" s="42"/>
      <c r="BR48" s="42"/>
      <c r="BS48" s="42"/>
      <c r="BT48" s="42"/>
      <c r="BU48" s="42"/>
      <c r="BV48" s="42"/>
      <c r="BW48" s="42"/>
      <c r="BX48" s="42"/>
      <c r="BY48" s="42"/>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2"/>
      <c r="BN49" s="42"/>
      <c r="BO49" s="42"/>
      <c r="BP49" s="42"/>
      <c r="BQ49" s="42"/>
      <c r="BR49" s="42"/>
      <c r="BS49" s="42"/>
      <c r="BT49" s="42"/>
      <c r="BU49" s="42"/>
      <c r="BV49" s="42"/>
      <c r="BW49" s="42"/>
      <c r="BX49" s="42"/>
      <c r="BY49" s="42"/>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2"/>
      <c r="BN50" s="42"/>
      <c r="BO50" s="42"/>
      <c r="BP50" s="42"/>
      <c r="BQ50" s="42"/>
      <c r="BR50" s="42"/>
      <c r="BS50" s="42"/>
      <c r="BT50" s="42"/>
      <c r="BU50" s="42"/>
      <c r="BV50" s="42"/>
      <c r="BW50" s="42"/>
      <c r="BX50" s="42"/>
      <c r="BY50" s="42"/>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2"/>
      <c r="BN51" s="42"/>
      <c r="BO51" s="42"/>
      <c r="BP51" s="42"/>
      <c r="BQ51" s="42"/>
      <c r="BR51" s="42"/>
      <c r="BS51" s="42"/>
      <c r="BT51" s="42"/>
      <c r="BU51" s="42"/>
      <c r="BV51" s="42"/>
      <c r="BW51" s="42"/>
      <c r="BX51" s="42"/>
      <c r="BY51" s="42"/>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2"/>
      <c r="BN52" s="42"/>
      <c r="BO52" s="42"/>
      <c r="BP52" s="42"/>
      <c r="BQ52" s="42"/>
      <c r="BR52" s="42"/>
      <c r="BS52" s="42"/>
      <c r="BT52" s="42"/>
      <c r="BU52" s="42"/>
      <c r="BV52" s="42"/>
      <c r="BW52" s="42"/>
      <c r="BX52" s="42"/>
      <c r="BY52" s="42"/>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2"/>
      <c r="BN53" s="42"/>
      <c r="BO53" s="42"/>
      <c r="BP53" s="42"/>
      <c r="BQ53" s="42"/>
      <c r="BR53" s="42"/>
      <c r="BS53" s="42"/>
      <c r="BT53" s="42"/>
      <c r="BU53" s="42"/>
      <c r="BV53" s="42"/>
      <c r="BW53" s="42"/>
      <c r="BX53" s="42"/>
      <c r="BY53" s="42"/>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2"/>
      <c r="BN54" s="42"/>
      <c r="BO54" s="42"/>
      <c r="BP54" s="42"/>
      <c r="BQ54" s="42"/>
      <c r="BR54" s="42"/>
      <c r="BS54" s="42"/>
      <c r="BT54" s="42"/>
      <c r="BU54" s="42"/>
      <c r="BV54" s="42"/>
      <c r="BW54" s="42"/>
      <c r="BX54" s="42"/>
      <c r="BY54" s="42"/>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2"/>
      <c r="BN55" s="42"/>
      <c r="BO55" s="42"/>
      <c r="BP55" s="42"/>
      <c r="BQ55" s="42"/>
      <c r="BR55" s="42"/>
      <c r="BS55" s="42"/>
      <c r="BT55" s="42"/>
      <c r="BU55" s="42"/>
      <c r="BV55" s="42"/>
      <c r="BW55" s="42"/>
      <c r="BX55" s="42"/>
      <c r="BY55" s="42"/>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2"/>
      <c r="BN56" s="42"/>
      <c r="BO56" s="42"/>
      <c r="BP56" s="42"/>
      <c r="BQ56" s="42"/>
      <c r="BR56" s="42"/>
      <c r="BS56" s="42"/>
      <c r="BT56" s="42"/>
      <c r="BU56" s="42"/>
      <c r="BV56" s="42"/>
      <c r="BW56" s="42"/>
      <c r="BX56" s="42"/>
      <c r="BY56" s="42"/>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2"/>
      <c r="BN57" s="42"/>
      <c r="BO57" s="42"/>
      <c r="BP57" s="42"/>
      <c r="BQ57" s="42"/>
      <c r="BR57" s="42"/>
      <c r="BS57" s="42"/>
      <c r="BT57" s="42"/>
      <c r="BU57" s="42"/>
      <c r="BV57" s="42"/>
      <c r="BW57" s="42"/>
      <c r="BX57" s="42"/>
      <c r="BY57" s="42"/>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2"/>
      <c r="BN58" s="42"/>
      <c r="BO58" s="42"/>
      <c r="BP58" s="42"/>
      <c r="BQ58" s="42"/>
      <c r="BR58" s="42"/>
      <c r="BS58" s="42"/>
      <c r="BT58" s="42"/>
      <c r="BU58" s="42"/>
      <c r="BV58" s="42"/>
      <c r="BW58" s="42"/>
      <c r="BX58" s="42"/>
      <c r="BY58" s="42"/>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2"/>
      <c r="BN59" s="42"/>
      <c r="BO59" s="42"/>
      <c r="BP59" s="42"/>
      <c r="BQ59" s="42"/>
      <c r="BR59" s="42"/>
      <c r="BS59" s="42"/>
      <c r="BT59" s="42"/>
      <c r="BU59" s="42"/>
      <c r="BV59" s="42"/>
      <c r="BW59" s="42"/>
      <c r="BX59" s="42"/>
      <c r="BY59" s="42"/>
      <c r="BZ59" s="41"/>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9"/>
      <c r="BM60" s="42"/>
      <c r="BN60" s="42"/>
      <c r="BO60" s="42"/>
      <c r="BP60" s="42"/>
      <c r="BQ60" s="42"/>
      <c r="BR60" s="42"/>
      <c r="BS60" s="42"/>
      <c r="BT60" s="42"/>
      <c r="BU60" s="42"/>
      <c r="BV60" s="42"/>
      <c r="BW60" s="42"/>
      <c r="BX60" s="42"/>
      <c r="BY60" s="42"/>
      <c r="BZ60" s="41"/>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9"/>
      <c r="BM61" s="42"/>
      <c r="BN61" s="42"/>
      <c r="BO61" s="42"/>
      <c r="BP61" s="42"/>
      <c r="BQ61" s="42"/>
      <c r="BR61" s="42"/>
      <c r="BS61" s="42"/>
      <c r="BT61" s="42"/>
      <c r="BU61" s="42"/>
      <c r="BV61" s="42"/>
      <c r="BW61" s="42"/>
      <c r="BX61" s="42"/>
      <c r="BY61" s="42"/>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2"/>
      <c r="BN62" s="42"/>
      <c r="BO62" s="42"/>
      <c r="BP62" s="42"/>
      <c r="BQ62" s="42"/>
      <c r="BR62" s="42"/>
      <c r="BS62" s="42"/>
      <c r="BT62" s="42"/>
      <c r="BU62" s="42"/>
      <c r="BV62" s="42"/>
      <c r="BW62" s="42"/>
      <c r="BX62" s="42"/>
      <c r="BY62" s="42"/>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2"/>
      <c r="BN63" s="42"/>
      <c r="BO63" s="42"/>
      <c r="BP63" s="42"/>
      <c r="BQ63" s="42"/>
      <c r="BR63" s="42"/>
      <c r="BS63" s="42"/>
      <c r="BT63" s="42"/>
      <c r="BU63" s="42"/>
      <c r="BV63" s="42"/>
      <c r="BW63" s="42"/>
      <c r="BX63" s="42"/>
      <c r="BY63" s="42"/>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3"/>
      <c r="BM82" s="54"/>
      <c r="BN82" s="54"/>
      <c r="BO82" s="54"/>
      <c r="BP82" s="54"/>
      <c r="BQ82" s="54"/>
      <c r="BR82" s="54"/>
      <c r="BS82" s="54"/>
      <c r="BT82" s="54"/>
      <c r="BU82" s="54"/>
      <c r="BV82" s="54"/>
      <c r="BW82" s="54"/>
      <c r="BX82" s="54"/>
      <c r="BY82" s="54"/>
      <c r="BZ82" s="5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26cFXarvTD2Cv4o82piI63r0M+3c5NOYChg1sBHNnY8oVXmTf4aLDaqpqvuToWKGmMBMrdJw/7b9XLduho0XTw==" saltValue="CWdEh57VDxkZFwpgBoY6B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406252</v>
      </c>
      <c r="D6" s="20">
        <f t="shared" si="3"/>
        <v>46</v>
      </c>
      <c r="E6" s="20">
        <f t="shared" si="3"/>
        <v>1</v>
      </c>
      <c r="F6" s="20">
        <f t="shared" si="3"/>
        <v>0</v>
      </c>
      <c r="G6" s="20">
        <f t="shared" si="3"/>
        <v>1</v>
      </c>
      <c r="H6" s="20" t="str">
        <f t="shared" si="3"/>
        <v>福岡県　みやこ町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55.18</v>
      </c>
      <c r="P6" s="21">
        <f t="shared" si="3"/>
        <v>40.04</v>
      </c>
      <c r="Q6" s="21">
        <f t="shared" si="3"/>
        <v>4450</v>
      </c>
      <c r="R6" s="21">
        <f t="shared" si="3"/>
        <v>18384</v>
      </c>
      <c r="S6" s="21">
        <f t="shared" si="3"/>
        <v>151.34</v>
      </c>
      <c r="T6" s="21">
        <f t="shared" si="3"/>
        <v>121.47</v>
      </c>
      <c r="U6" s="21">
        <f t="shared" si="3"/>
        <v>7311</v>
      </c>
      <c r="V6" s="21">
        <f t="shared" si="3"/>
        <v>3.88</v>
      </c>
      <c r="W6" s="21">
        <f t="shared" si="3"/>
        <v>1884.28</v>
      </c>
      <c r="X6" s="22">
        <f>IF(X7="",NA(),X7)</f>
        <v>102.15</v>
      </c>
      <c r="Y6" s="22">
        <f t="shared" ref="Y6:AG6" si="4">IF(Y7="",NA(),Y7)</f>
        <v>103.16</v>
      </c>
      <c r="Z6" s="22">
        <f t="shared" si="4"/>
        <v>106.95</v>
      </c>
      <c r="AA6" s="22">
        <f t="shared" si="4"/>
        <v>85.95</v>
      </c>
      <c r="AB6" s="22">
        <f t="shared" si="4"/>
        <v>103.69</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2">
        <f t="shared" si="5"/>
        <v>5.89</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212.71</v>
      </c>
      <c r="AU6" s="22">
        <f t="shared" ref="AU6:BC6" si="6">IF(AU7="",NA(),AU7)</f>
        <v>206.88</v>
      </c>
      <c r="AV6" s="22">
        <f t="shared" si="6"/>
        <v>275.26</v>
      </c>
      <c r="AW6" s="22">
        <f t="shared" si="6"/>
        <v>227.33</v>
      </c>
      <c r="AX6" s="22">
        <f t="shared" si="6"/>
        <v>241.92</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2012.07</v>
      </c>
      <c r="BF6" s="22">
        <f t="shared" ref="BF6:BN6" si="7">IF(BF7="",NA(),BF7)</f>
        <v>2148.52</v>
      </c>
      <c r="BG6" s="22">
        <f t="shared" si="7"/>
        <v>1775.58</v>
      </c>
      <c r="BH6" s="22">
        <f t="shared" si="7"/>
        <v>1703.7</v>
      </c>
      <c r="BI6" s="22">
        <f t="shared" si="7"/>
        <v>1586.35</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53.36</v>
      </c>
      <c r="BQ6" s="22">
        <f t="shared" ref="BQ6:BY6" si="8">IF(BQ7="",NA(),BQ7)</f>
        <v>40.26</v>
      </c>
      <c r="BR6" s="22">
        <f t="shared" si="8"/>
        <v>43.61</v>
      </c>
      <c r="BS6" s="22">
        <f t="shared" si="8"/>
        <v>43.87</v>
      </c>
      <c r="BT6" s="22">
        <f t="shared" si="8"/>
        <v>43.28</v>
      </c>
      <c r="BU6" s="22">
        <f t="shared" si="8"/>
        <v>84.77</v>
      </c>
      <c r="BV6" s="22">
        <f t="shared" si="8"/>
        <v>87.11</v>
      </c>
      <c r="BW6" s="22">
        <f t="shared" si="8"/>
        <v>82.78</v>
      </c>
      <c r="BX6" s="22">
        <f t="shared" si="8"/>
        <v>84.82</v>
      </c>
      <c r="BY6" s="22">
        <f t="shared" si="8"/>
        <v>82.29</v>
      </c>
      <c r="BZ6" s="21" t="str">
        <f>IF(BZ7="","",IF(BZ7="-","【-】","【"&amp;SUBSTITUTE(TEXT(BZ7,"#,##0.00"),"-","△")&amp;"】"))</f>
        <v>【97.47】</v>
      </c>
      <c r="CA6" s="22">
        <f>IF(CA7="",NA(),CA7)</f>
        <v>412.89</v>
      </c>
      <c r="CB6" s="22">
        <f t="shared" ref="CB6:CJ6" si="9">IF(CB7="",NA(),CB7)</f>
        <v>505.51</v>
      </c>
      <c r="CC6" s="22">
        <f t="shared" si="9"/>
        <v>519.29999999999995</v>
      </c>
      <c r="CD6" s="22">
        <f t="shared" si="9"/>
        <v>502.2</v>
      </c>
      <c r="CE6" s="22">
        <f t="shared" si="9"/>
        <v>507.16</v>
      </c>
      <c r="CF6" s="22">
        <f t="shared" si="9"/>
        <v>227.27</v>
      </c>
      <c r="CG6" s="22">
        <f t="shared" si="9"/>
        <v>223.98</v>
      </c>
      <c r="CH6" s="22">
        <f t="shared" si="9"/>
        <v>225.09</v>
      </c>
      <c r="CI6" s="22">
        <f t="shared" si="9"/>
        <v>224.82</v>
      </c>
      <c r="CJ6" s="22">
        <f t="shared" si="9"/>
        <v>230.85</v>
      </c>
      <c r="CK6" s="21" t="str">
        <f>IF(CK7="","",IF(CK7="-","【-】","【"&amp;SUBSTITUTE(TEXT(CK7,"#,##0.00"),"-","△")&amp;"】"))</f>
        <v>【174.75】</v>
      </c>
      <c r="CL6" s="22">
        <f>IF(CL7="",NA(),CL7)</f>
        <v>50.23</v>
      </c>
      <c r="CM6" s="22">
        <f t="shared" ref="CM6:CU6" si="10">IF(CM7="",NA(),CM7)</f>
        <v>48.85</v>
      </c>
      <c r="CN6" s="22">
        <f t="shared" si="10"/>
        <v>48.59</v>
      </c>
      <c r="CO6" s="22">
        <f t="shared" si="10"/>
        <v>49.43</v>
      </c>
      <c r="CP6" s="22">
        <f t="shared" si="10"/>
        <v>49.38</v>
      </c>
      <c r="CQ6" s="22">
        <f t="shared" si="10"/>
        <v>50.29</v>
      </c>
      <c r="CR6" s="22">
        <f t="shared" si="10"/>
        <v>49.64</v>
      </c>
      <c r="CS6" s="22">
        <f t="shared" si="10"/>
        <v>49.38</v>
      </c>
      <c r="CT6" s="22">
        <f t="shared" si="10"/>
        <v>50.09</v>
      </c>
      <c r="CU6" s="22">
        <f t="shared" si="10"/>
        <v>50.1</v>
      </c>
      <c r="CV6" s="21" t="str">
        <f>IF(CV7="","",IF(CV7="-","【-】","【"&amp;SUBSTITUTE(TEXT(CV7,"#,##0.00"),"-","△")&amp;"】"))</f>
        <v>【59.97】</v>
      </c>
      <c r="CW6" s="22">
        <f>IF(CW7="",NA(),CW7)</f>
        <v>84.6</v>
      </c>
      <c r="CX6" s="22">
        <f t="shared" ref="CX6:DF6" si="11">IF(CX7="",NA(),CX7)</f>
        <v>85.89</v>
      </c>
      <c r="CY6" s="22">
        <f t="shared" si="11"/>
        <v>89.32</v>
      </c>
      <c r="CZ6" s="22">
        <f t="shared" si="11"/>
        <v>88.83</v>
      </c>
      <c r="DA6" s="22">
        <f t="shared" si="11"/>
        <v>90.26</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26.73</v>
      </c>
      <c r="DI6" s="22">
        <f t="shared" ref="DI6:DQ6" si="12">IF(DI7="",NA(),DI7)</f>
        <v>29.01</v>
      </c>
      <c r="DJ6" s="22">
        <f t="shared" si="12"/>
        <v>31.59</v>
      </c>
      <c r="DK6" s="22">
        <f t="shared" si="12"/>
        <v>34.15</v>
      </c>
      <c r="DL6" s="22">
        <f t="shared" si="12"/>
        <v>36.51</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1">
        <f t="shared" si="13"/>
        <v>0</v>
      </c>
      <c r="DW6" s="21">
        <f t="shared" si="13"/>
        <v>0</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0.24</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2">
      <c r="A7" s="15"/>
      <c r="B7" s="24">
        <v>2022</v>
      </c>
      <c r="C7" s="24">
        <v>406252</v>
      </c>
      <c r="D7" s="24">
        <v>46</v>
      </c>
      <c r="E7" s="24">
        <v>1</v>
      </c>
      <c r="F7" s="24">
        <v>0</v>
      </c>
      <c r="G7" s="24">
        <v>1</v>
      </c>
      <c r="H7" s="24" t="s">
        <v>93</v>
      </c>
      <c r="I7" s="24" t="s">
        <v>94</v>
      </c>
      <c r="J7" s="24" t="s">
        <v>95</v>
      </c>
      <c r="K7" s="24" t="s">
        <v>96</v>
      </c>
      <c r="L7" s="24" t="s">
        <v>97</v>
      </c>
      <c r="M7" s="24" t="s">
        <v>98</v>
      </c>
      <c r="N7" s="25" t="s">
        <v>99</v>
      </c>
      <c r="O7" s="25">
        <v>55.18</v>
      </c>
      <c r="P7" s="25">
        <v>40.04</v>
      </c>
      <c r="Q7" s="25">
        <v>4450</v>
      </c>
      <c r="R7" s="25">
        <v>18384</v>
      </c>
      <c r="S7" s="25">
        <v>151.34</v>
      </c>
      <c r="T7" s="25">
        <v>121.47</v>
      </c>
      <c r="U7" s="25">
        <v>7311</v>
      </c>
      <c r="V7" s="25">
        <v>3.88</v>
      </c>
      <c r="W7" s="25">
        <v>1884.28</v>
      </c>
      <c r="X7" s="25">
        <v>102.15</v>
      </c>
      <c r="Y7" s="25">
        <v>103.16</v>
      </c>
      <c r="Z7" s="25">
        <v>106.95</v>
      </c>
      <c r="AA7" s="25">
        <v>85.95</v>
      </c>
      <c r="AB7" s="25">
        <v>103.69</v>
      </c>
      <c r="AC7" s="25">
        <v>103.81</v>
      </c>
      <c r="AD7" s="25">
        <v>104.35</v>
      </c>
      <c r="AE7" s="25">
        <v>105.34</v>
      </c>
      <c r="AF7" s="25">
        <v>105.77</v>
      </c>
      <c r="AG7" s="25">
        <v>104.82</v>
      </c>
      <c r="AH7" s="25">
        <v>108.7</v>
      </c>
      <c r="AI7" s="25">
        <v>0</v>
      </c>
      <c r="AJ7" s="25">
        <v>0</v>
      </c>
      <c r="AK7" s="25">
        <v>0</v>
      </c>
      <c r="AL7" s="25">
        <v>5.89</v>
      </c>
      <c r="AM7" s="25">
        <v>0</v>
      </c>
      <c r="AN7" s="25">
        <v>25.66</v>
      </c>
      <c r="AO7" s="25">
        <v>21.69</v>
      </c>
      <c r="AP7" s="25">
        <v>24.04</v>
      </c>
      <c r="AQ7" s="25">
        <v>28.03</v>
      </c>
      <c r="AR7" s="25">
        <v>26.73</v>
      </c>
      <c r="AS7" s="25">
        <v>1.34</v>
      </c>
      <c r="AT7" s="25">
        <v>212.71</v>
      </c>
      <c r="AU7" s="25">
        <v>206.88</v>
      </c>
      <c r="AV7" s="25">
        <v>275.26</v>
      </c>
      <c r="AW7" s="25">
        <v>227.33</v>
      </c>
      <c r="AX7" s="25">
        <v>241.92</v>
      </c>
      <c r="AY7" s="25">
        <v>300.14</v>
      </c>
      <c r="AZ7" s="25">
        <v>301.04000000000002</v>
      </c>
      <c r="BA7" s="25">
        <v>305.08</v>
      </c>
      <c r="BB7" s="25">
        <v>305.33999999999997</v>
      </c>
      <c r="BC7" s="25">
        <v>310.01</v>
      </c>
      <c r="BD7" s="25">
        <v>252.29</v>
      </c>
      <c r="BE7" s="25">
        <v>2012.07</v>
      </c>
      <c r="BF7" s="25">
        <v>2148.52</v>
      </c>
      <c r="BG7" s="25">
        <v>1775.58</v>
      </c>
      <c r="BH7" s="25">
        <v>1703.7</v>
      </c>
      <c r="BI7" s="25">
        <v>1586.35</v>
      </c>
      <c r="BJ7" s="25">
        <v>566.65</v>
      </c>
      <c r="BK7" s="25">
        <v>551.62</v>
      </c>
      <c r="BL7" s="25">
        <v>585.59</v>
      </c>
      <c r="BM7" s="25">
        <v>561.34</v>
      </c>
      <c r="BN7" s="25">
        <v>538.33000000000004</v>
      </c>
      <c r="BO7" s="25">
        <v>268.07</v>
      </c>
      <c r="BP7" s="25">
        <v>53.36</v>
      </c>
      <c r="BQ7" s="25">
        <v>40.26</v>
      </c>
      <c r="BR7" s="25">
        <v>43.61</v>
      </c>
      <c r="BS7" s="25">
        <v>43.87</v>
      </c>
      <c r="BT7" s="25">
        <v>43.28</v>
      </c>
      <c r="BU7" s="25">
        <v>84.77</v>
      </c>
      <c r="BV7" s="25">
        <v>87.11</v>
      </c>
      <c r="BW7" s="25">
        <v>82.78</v>
      </c>
      <c r="BX7" s="25">
        <v>84.82</v>
      </c>
      <c r="BY7" s="25">
        <v>82.29</v>
      </c>
      <c r="BZ7" s="25">
        <v>97.47</v>
      </c>
      <c r="CA7" s="25">
        <v>412.89</v>
      </c>
      <c r="CB7" s="25">
        <v>505.51</v>
      </c>
      <c r="CC7" s="25">
        <v>519.29999999999995</v>
      </c>
      <c r="CD7" s="25">
        <v>502.2</v>
      </c>
      <c r="CE7" s="25">
        <v>507.16</v>
      </c>
      <c r="CF7" s="25">
        <v>227.27</v>
      </c>
      <c r="CG7" s="25">
        <v>223.98</v>
      </c>
      <c r="CH7" s="25">
        <v>225.09</v>
      </c>
      <c r="CI7" s="25">
        <v>224.82</v>
      </c>
      <c r="CJ7" s="25">
        <v>230.85</v>
      </c>
      <c r="CK7" s="25">
        <v>174.75</v>
      </c>
      <c r="CL7" s="25">
        <v>50.23</v>
      </c>
      <c r="CM7" s="25">
        <v>48.85</v>
      </c>
      <c r="CN7" s="25">
        <v>48.59</v>
      </c>
      <c r="CO7" s="25">
        <v>49.43</v>
      </c>
      <c r="CP7" s="25">
        <v>49.38</v>
      </c>
      <c r="CQ7" s="25">
        <v>50.29</v>
      </c>
      <c r="CR7" s="25">
        <v>49.64</v>
      </c>
      <c r="CS7" s="25">
        <v>49.38</v>
      </c>
      <c r="CT7" s="25">
        <v>50.09</v>
      </c>
      <c r="CU7" s="25">
        <v>50.1</v>
      </c>
      <c r="CV7" s="25">
        <v>59.97</v>
      </c>
      <c r="CW7" s="25">
        <v>84.6</v>
      </c>
      <c r="CX7" s="25">
        <v>85.89</v>
      </c>
      <c r="CY7" s="25">
        <v>89.32</v>
      </c>
      <c r="CZ7" s="25">
        <v>88.83</v>
      </c>
      <c r="DA7" s="25">
        <v>90.26</v>
      </c>
      <c r="DB7" s="25">
        <v>77.73</v>
      </c>
      <c r="DC7" s="25">
        <v>78.09</v>
      </c>
      <c r="DD7" s="25">
        <v>78.010000000000005</v>
      </c>
      <c r="DE7" s="25">
        <v>77.599999999999994</v>
      </c>
      <c r="DF7" s="25">
        <v>77.3</v>
      </c>
      <c r="DG7" s="25">
        <v>89.76</v>
      </c>
      <c r="DH7" s="25">
        <v>26.73</v>
      </c>
      <c r="DI7" s="25">
        <v>29.01</v>
      </c>
      <c r="DJ7" s="25">
        <v>31.59</v>
      </c>
      <c r="DK7" s="25">
        <v>34.15</v>
      </c>
      <c r="DL7" s="25">
        <v>36.51</v>
      </c>
      <c r="DM7" s="25">
        <v>45.85</v>
      </c>
      <c r="DN7" s="25">
        <v>47.31</v>
      </c>
      <c r="DO7" s="25">
        <v>47.5</v>
      </c>
      <c r="DP7" s="25">
        <v>48.41</v>
      </c>
      <c r="DQ7" s="25">
        <v>50.02</v>
      </c>
      <c r="DR7" s="25">
        <v>51.51</v>
      </c>
      <c r="DS7" s="25">
        <v>0</v>
      </c>
      <c r="DT7" s="25">
        <v>0</v>
      </c>
      <c r="DU7" s="25">
        <v>0</v>
      </c>
      <c r="DV7" s="25">
        <v>0</v>
      </c>
      <c r="DW7" s="25">
        <v>0</v>
      </c>
      <c r="DX7" s="25">
        <v>14.13</v>
      </c>
      <c r="DY7" s="25">
        <v>16.77</v>
      </c>
      <c r="DZ7" s="25">
        <v>17.399999999999999</v>
      </c>
      <c r="EA7" s="25">
        <v>18.64</v>
      </c>
      <c r="EB7" s="25">
        <v>19.510000000000002</v>
      </c>
      <c r="EC7" s="25">
        <v>23.75</v>
      </c>
      <c r="ED7" s="25">
        <v>0.24</v>
      </c>
      <c r="EE7" s="25">
        <v>0</v>
      </c>
      <c r="EF7" s="25">
        <v>0</v>
      </c>
      <c r="EG7" s="25">
        <v>0</v>
      </c>
      <c r="EH7" s="25">
        <v>0</v>
      </c>
      <c r="EI7" s="25">
        <v>0.52</v>
      </c>
      <c r="EJ7" s="25">
        <v>0.47</v>
      </c>
      <c r="EK7" s="25">
        <v>0.4</v>
      </c>
      <c r="EL7" s="25">
        <v>0.36</v>
      </c>
      <c r="EM7" s="25">
        <v>0.56999999999999995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2023-12-05T01:01:09Z</dcterms:created>
  <dcterms:modified xsi:type="dcterms:W3CDTF">2024-01-19T00:28:56Z</dcterms:modified>
  <cp:category/>
</cp:coreProperties>
</file>