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2_令和4年\003業務係\002市町村支援課\経営分析\"/>
    </mc:Choice>
  </mc:AlternateContent>
  <workbookProtection workbookAlgorithmName="SHA-512" workbookHashValue="GmRlxwUX4Z+bi9ygwsJSYi2KYzHFMpbTXWbQ6W7L4menyXVwPWfwtoy32oeGoYLLGfcqgHmkrGoDj5vaVW2NAA==" workbookSaltValue="4gn+ZM2GTCwO1rOddb9pjQ==" workbookSpinCount="100000" lockStructure="1"/>
  <bookViews>
    <workbookView xWindow="0" yWindow="0" windowWidth="23040" windowHeight="916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<sst xmlns="http://schemas.openxmlformats.org/spreadsheetml/2006/main" count="253" uniqueCount="117">
  <si>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</si>
  <si>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</si>
  <si>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</si>
  <si>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</si>
  <si>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</si>
  <si>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</si>
  <si>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</si>
  <si>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</si>
  <si>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</si>
  <si>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</si>
  <si>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</si>
  <si>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</si>
  <si>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</si>
  <si>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</si>
  <si>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</si>
  <si>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</si>
  <si>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</si>
  <si>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</si>
  <si>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</si>
  <si>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</si>
  <si>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</si>
  <si>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</si>
  <si>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</si>
  <si>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</si>
  <si>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</si>
  <si>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</si>
  <si>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</si>
  <si>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</si>
  <si>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</si>
  <si>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</si>
  <si>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</si>
  <si>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</si>
  <si>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</si>
  <si>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</si>
  <si>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</si>
  <si>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</si>
  <si>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</si>
  <si>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</si>
  <si>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</si>
  <si>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</si>
  <si>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</si>
  <si>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</si>
  <si>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</si>
  <si>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</si>
  <si>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</si>
  <si>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</si>
  <si>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</si>
  <si>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</si>
  <si>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</si>
  <si>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</si>
  <si>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</si>
  <si>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</si>
  <si>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</si>
  <si>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</si>
  <si>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</si>
  <si>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</si>
  <si>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</si>
  <si>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</si>
  <si>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</si>
  <si>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</si>
  <si>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</si>
  <si>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</si>
  <si>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</si>
  <si>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</si>
  <si>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</si>
  <si>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</si>
  <si>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</si>
  <si>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</si>
  <si>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</si>
  <si>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</si>
  <si>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</si>
  <si>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</si>
  <si>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</si>
  <si>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</si>
  <si>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</si>
  <si>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</si>
  <si>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</si>
  <si>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</si>
  <si>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</si>
  <si>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</si>
  <si>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</si>
  <si>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</si>
  <si>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</si>
  <si>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</si>
  <si>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</si>
  <si>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</si>
  <si>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</si>
  <si>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</si>
  <si>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</si>
  <si>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</si>
  <si>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</si>
  <si>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</si>
  <si>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</si>
  <si>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</si>
  <si>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</si>
  <si>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</si>
  <si>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</si>
  <si>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</si>
  <si>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</si>
  <si>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</si>
  <si>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</si>
  <si>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</si>
  <si>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</si>
  <si>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</si>
  <si>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</si>
  <si>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</si>
  <si>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</si>
  <si>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</si>
  <si>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</si>
  <si>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</si>
  <si>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</si>
  <si>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</si>
  <si>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</si>
  <si>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</si>
  <si>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業務の効率化を高めたうえで、将来の更新需要費を含め、適正な施設使用料の見直しの実施しを検討する。
　また、今後の施設の更新については、公共下水道との共同化や統合、施設のダウンサイジングを検討し、実情に応じた改修を行う。</t>
    <phoneticPr fontId="4"/>
  </si>
  <si>
    <t>　経常収支比率については一般会計繰入金の減少のため100％を下回っている。また経費回収率が低いことから、施設使用料による収入不足を一般会計繰入金で支えている状況である。
　人口減少中厳しい状況ではあるが、水洗率を向上させ事業による収益確保と経費節減により経営の改善を図る。
　また、改修を控えている処理場の故障によって費用が増加し、汚水処理減価が高い要因となっている。
　企業債残高対事業規模比率は類似団体と比べ低い状況であるが、将来的には処理場及び、管渠の更新費用が見込まれることから、今後、増加していく。</t>
    <rPh sb="12" eb="14">
      <t>イッパン</t>
    </rPh>
    <rPh sb="14" eb="16">
      <t>カイケイ</t>
    </rPh>
    <rPh sb="16" eb="18">
      <t>クリイレ</t>
    </rPh>
    <rPh sb="18" eb="19">
      <t>キン</t>
    </rPh>
    <rPh sb="20" eb="22">
      <t>ゲンショウ</t>
    </rPh>
    <rPh sb="30" eb="32">
      <t>シタマワ</t>
    </rPh>
    <phoneticPr fontId="4"/>
  </si>
  <si>
    <t>　2箇所ある処理場のうち、本庄地区処理場の改修は、平成26年度に完了しているが、本町地区処理場の改修を令和3年度より施設改修を行っている。
　また、管渠老朽化率は現時点では0であるが、今後5年先から法定耐用年数を超える管渠が出てくる。これらの更新については、処理場改修を含めた最適化計画に基づき計画的な更新を行っていく。</t>
    <rPh sb="58" eb="60">
      <t>シセツ</t>
    </rPh>
    <rPh sb="60" eb="62">
      <t>カイシュウ</t>
    </rPh>
    <rPh sb="63" eb="6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</si>
</sst>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6C4-4F86-BB49-5005DE983E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0.02</c:v>
                </c:pt>
                <c:pt idx="4">
                  <c:v>0.01</c:v>
                </c:pt>
              </c:numCache>
            </c:numRef>
          </c:val>
          <c:smooth val="0"/>
          <c:extLst>
            <c:ext xmlns:c16="http://schemas.microsoft.com/office/drawing/2014/chart" uri="{C3380CC4-5D6E-409C-BE32-E72D297353CC}">
              <c16:uniqueId val="{00000001-86C4-4F86-BB49-5005DE983E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66.989999999999995</c:v>
                </c:pt>
                <c:pt idx="2">
                  <c:v>67.75</c:v>
                </c:pt>
                <c:pt idx="3">
                  <c:v>67.67</c:v>
                </c:pt>
                <c:pt idx="4">
                  <c:v>71.599999999999994</c:v>
                </c:pt>
              </c:numCache>
            </c:numRef>
          </c:val>
          <c:extLst>
            <c:ext xmlns:c16="http://schemas.microsoft.com/office/drawing/2014/chart" uri="{C3380CC4-5D6E-409C-BE32-E72D297353CC}">
              <c16:uniqueId val="{00000000-2E4F-4C4C-A30C-82A2FC88C5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55.26</c:v>
                </c:pt>
                <c:pt idx="4">
                  <c:v>54.54</c:v>
                </c:pt>
              </c:numCache>
            </c:numRef>
          </c:val>
          <c:smooth val="0"/>
          <c:extLst>
            <c:ext xmlns:c16="http://schemas.microsoft.com/office/drawing/2014/chart" uri="{C3380CC4-5D6E-409C-BE32-E72D297353CC}">
              <c16:uniqueId val="{00000001-2E4F-4C4C-A30C-82A2FC88C5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77.099999999999994</c:v>
                </c:pt>
                <c:pt idx="2">
                  <c:v>79.05</c:v>
                </c:pt>
                <c:pt idx="3">
                  <c:v>80</c:v>
                </c:pt>
                <c:pt idx="4">
                  <c:v>81.28</c:v>
                </c:pt>
              </c:numCache>
            </c:numRef>
          </c:val>
          <c:extLst>
            <c:ext xmlns:c16="http://schemas.microsoft.com/office/drawing/2014/chart" uri="{C3380CC4-5D6E-409C-BE32-E72D297353CC}">
              <c16:uniqueId val="{00000000-6A92-42AF-AB43-397FA7129E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90.52</c:v>
                </c:pt>
                <c:pt idx="4">
                  <c:v>90.3</c:v>
                </c:pt>
              </c:numCache>
            </c:numRef>
          </c:val>
          <c:smooth val="0"/>
          <c:extLst>
            <c:ext xmlns:c16="http://schemas.microsoft.com/office/drawing/2014/chart" uri="{C3380CC4-5D6E-409C-BE32-E72D297353CC}">
              <c16:uniqueId val="{00000001-6A92-42AF-AB43-397FA7129E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112</c:v>
                </c:pt>
                <c:pt idx="2">
                  <c:v>109.12</c:v>
                </c:pt>
                <c:pt idx="3">
                  <c:v>108.97</c:v>
                </c:pt>
                <c:pt idx="4">
                  <c:v>88.35</c:v>
                </c:pt>
              </c:numCache>
            </c:numRef>
          </c:val>
          <c:extLst>
            <c:ext xmlns:c16="http://schemas.microsoft.com/office/drawing/2014/chart" uri="{C3380CC4-5D6E-409C-BE32-E72D297353CC}">
              <c16:uniqueId val="{00000000-696A-448A-9C3A-D74C3BE2CE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103.09</c:v>
                </c:pt>
                <c:pt idx="4">
                  <c:v>102.11</c:v>
                </c:pt>
              </c:numCache>
            </c:numRef>
          </c:val>
          <c:smooth val="0"/>
          <c:extLst>
            <c:ext xmlns:c16="http://schemas.microsoft.com/office/drawing/2014/chart" uri="{C3380CC4-5D6E-409C-BE32-E72D297353CC}">
              <c16:uniqueId val="{00000001-696A-448A-9C3A-D74C3BE2CE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4.7</c:v>
                </c:pt>
                <c:pt idx="2">
                  <c:v>9.42</c:v>
                </c:pt>
                <c:pt idx="3">
                  <c:v>14.13</c:v>
                </c:pt>
                <c:pt idx="4">
                  <c:v>18.809999999999999</c:v>
                </c:pt>
              </c:numCache>
            </c:numRef>
          </c:val>
          <c:extLst>
            <c:ext xmlns:c16="http://schemas.microsoft.com/office/drawing/2014/chart" uri="{C3380CC4-5D6E-409C-BE32-E72D297353CC}">
              <c16:uniqueId val="{00000000-078F-4839-98B2-84C4A662CA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24.8</c:v>
                </c:pt>
                <c:pt idx="4">
                  <c:v>28.12</c:v>
                </c:pt>
              </c:numCache>
            </c:numRef>
          </c:val>
          <c:smooth val="0"/>
          <c:extLst>
            <c:ext xmlns:c16="http://schemas.microsoft.com/office/drawing/2014/chart" uri="{C3380CC4-5D6E-409C-BE32-E72D297353CC}">
              <c16:uniqueId val="{00000001-078F-4839-98B2-84C4A662CA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C8-48BE-A22F-5D6F466163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3C8-48BE-A22F-5D6F466163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73D-4DE8-943F-C133B8D4E8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101.24</c:v>
                </c:pt>
                <c:pt idx="4">
                  <c:v>124.9</c:v>
                </c:pt>
              </c:numCache>
            </c:numRef>
          </c:val>
          <c:smooth val="0"/>
          <c:extLst>
            <c:ext xmlns:c16="http://schemas.microsoft.com/office/drawing/2014/chart" uri="{C3380CC4-5D6E-409C-BE32-E72D297353CC}">
              <c16:uniqueId val="{00000001-873D-4DE8-943F-C133B8D4E8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154.43</c:v>
                </c:pt>
                <c:pt idx="2">
                  <c:v>227.44</c:v>
                </c:pt>
                <c:pt idx="3">
                  <c:v>273.68</c:v>
                </c:pt>
                <c:pt idx="4">
                  <c:v>236.44</c:v>
                </c:pt>
              </c:numCache>
            </c:numRef>
          </c:val>
          <c:extLst>
            <c:ext xmlns:c16="http://schemas.microsoft.com/office/drawing/2014/chart" uri="{C3380CC4-5D6E-409C-BE32-E72D297353CC}">
              <c16:uniqueId val="{00000000-828A-4B6F-933F-0B23DBDE5E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37.24</c:v>
                </c:pt>
                <c:pt idx="4">
                  <c:v>33.58</c:v>
                </c:pt>
              </c:numCache>
            </c:numRef>
          </c:val>
          <c:smooth val="0"/>
          <c:extLst>
            <c:ext xmlns:c16="http://schemas.microsoft.com/office/drawing/2014/chart" uri="{C3380CC4-5D6E-409C-BE32-E72D297353CC}">
              <c16:uniqueId val="{00000001-828A-4B6F-933F-0B23DBDE5E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185.71</c:v>
                </c:pt>
                <c:pt idx="2">
                  <c:v>171.53</c:v>
                </c:pt>
                <c:pt idx="3">
                  <c:v>161.19</c:v>
                </c:pt>
                <c:pt idx="4">
                  <c:v>145.84</c:v>
                </c:pt>
              </c:numCache>
            </c:numRef>
          </c:val>
          <c:extLst>
            <c:ext xmlns:c16="http://schemas.microsoft.com/office/drawing/2014/chart" uri="{C3380CC4-5D6E-409C-BE32-E72D297353CC}">
              <c16:uniqueId val="{00000000-597A-4531-8C78-BF8098544D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783.8</c:v>
                </c:pt>
                <c:pt idx="4">
                  <c:v>778.81</c:v>
                </c:pt>
              </c:numCache>
            </c:numRef>
          </c:val>
          <c:smooth val="0"/>
          <c:extLst>
            <c:ext xmlns:c16="http://schemas.microsoft.com/office/drawing/2014/chart" uri="{C3380CC4-5D6E-409C-BE32-E72D297353CC}">
              <c16:uniqueId val="{00000001-597A-4531-8C78-BF8098544D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59.69</c:v>
                </c:pt>
                <c:pt idx="2">
                  <c:v>67.55</c:v>
                </c:pt>
                <c:pt idx="3">
                  <c:v>64.8</c:v>
                </c:pt>
                <c:pt idx="4">
                  <c:v>74.510000000000005</c:v>
                </c:pt>
              </c:numCache>
            </c:numRef>
          </c:val>
          <c:extLst>
            <c:ext xmlns:c16="http://schemas.microsoft.com/office/drawing/2014/chart" uri="{C3380CC4-5D6E-409C-BE32-E72D297353CC}">
              <c16:uniqueId val="{00000000-32AE-4423-962D-6F4E3CB367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68.11</c:v>
                </c:pt>
                <c:pt idx="4">
                  <c:v>67.23</c:v>
                </c:pt>
              </c:numCache>
            </c:numRef>
          </c:val>
          <c:smooth val="0"/>
          <c:extLst>
            <c:ext xmlns:c16="http://schemas.microsoft.com/office/drawing/2014/chart" uri="{C3380CC4-5D6E-409C-BE32-E72D297353CC}">
              <c16:uniqueId val="{00000001-32AE-4423-962D-6F4E3CB367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318.43</c:v>
                </c:pt>
                <c:pt idx="2">
                  <c:v>277.16000000000003</c:v>
                </c:pt>
                <c:pt idx="3">
                  <c:v>285.57</c:v>
                </c:pt>
                <c:pt idx="4">
                  <c:v>236.52</c:v>
                </c:pt>
              </c:numCache>
            </c:numRef>
          </c:val>
          <c:extLst>
            <c:ext xmlns:c16="http://schemas.microsoft.com/office/drawing/2014/chart" uri="{C3380CC4-5D6E-409C-BE32-E72D297353CC}">
              <c16:uniqueId val="{00000000-9345-4C17-9DBE-FB9F71B26E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222.41</c:v>
                </c:pt>
                <c:pt idx="4">
                  <c:v>228.21</c:v>
                </c:pt>
              </c:numCache>
            </c:numRef>
          </c:val>
          <c:smooth val="0"/>
          <c:extLst>
            <c:ext xmlns:c16="http://schemas.microsoft.com/office/drawing/2014/chart" uri="{C3380CC4-5D6E-409C-BE32-E72D297353CC}">
              <c16:uniqueId val="{00000001-9345-4C17-9DBE-FB9F71B26E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福岡県　みやこ町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18764</v>
      </c>
      <c r="AM8" s="37"/>
      <c r="AN8" s="37"/>
      <c r="AO8" s="37"/>
      <c r="AP8" s="37"/>
      <c r="AQ8" s="37"/>
      <c r="AR8" s="37"/>
      <c r="AS8" s="37"/>
      <c r="AT8" s="38">
        <f>データ!T6</f>
        <v>151.34</v>
      </c>
      <c r="AU8" s="38"/>
      <c r="AV8" s="38"/>
      <c r="AW8" s="38"/>
      <c r="AX8" s="38"/>
      <c r="AY8" s="38"/>
      <c r="AZ8" s="38"/>
      <c r="BA8" s="38"/>
      <c r="BB8" s="38">
        <f>データ!U6</f>
        <v>123.99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83.17</v>
      </c>
      <c r="J10" s="38"/>
      <c r="K10" s="38"/>
      <c r="L10" s="38"/>
      <c r="M10" s="38"/>
      <c r="N10" s="38"/>
      <c r="O10" s="38"/>
      <c r="P10" s="38">
        <f>データ!P6</f>
        <v>16.239999999999998</v>
      </c>
      <c r="Q10" s="38"/>
      <c r="R10" s="38"/>
      <c r="S10" s="38"/>
      <c r="T10" s="38"/>
      <c r="U10" s="38"/>
      <c r="V10" s="38"/>
      <c r="W10" s="38">
        <f>データ!Q6</f>
        <v>100</v>
      </c>
      <c r="X10" s="38"/>
      <c r="Y10" s="38"/>
      <c r="Z10" s="38"/>
      <c r="AA10" s="38"/>
      <c r="AB10" s="38"/>
      <c r="AC10" s="38"/>
      <c r="AD10" s="37">
        <f>データ!R6</f>
        <v>3670</v>
      </c>
      <c r="AE10" s="37"/>
      <c r="AF10" s="37"/>
      <c r="AG10" s="37"/>
      <c r="AH10" s="37"/>
      <c r="AI10" s="37"/>
      <c r="AJ10" s="37"/>
      <c r="AK10" s="2"/>
      <c r="AL10" s="37">
        <f>データ!V6</f>
        <v>3024</v>
      </c>
      <c r="AM10" s="37"/>
      <c r="AN10" s="37"/>
      <c r="AO10" s="37"/>
      <c r="AP10" s="37"/>
      <c r="AQ10" s="37"/>
      <c r="AR10" s="37"/>
      <c r="AS10" s="37"/>
      <c r="AT10" s="38">
        <f>データ!W6</f>
        <v>2.89</v>
      </c>
      <c r="AU10" s="38"/>
      <c r="AV10" s="38"/>
      <c r="AW10" s="38"/>
      <c r="AX10" s="38"/>
      <c r="AY10" s="38"/>
      <c r="AZ10" s="38"/>
      <c r="BA10" s="38"/>
      <c r="BB10" s="38">
        <f>データ!X6</f>
        <v>1046.3699999999999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0Kcw1ujwv0HFv0aoI0FIwvW53wgxh1R/SYYdiNvQgpCpDXPK74/qdut0KjVXqHLM+gaEJSEmNR3r2AEBrNYXBw==" saltValue="pCJTpwtQI0c8tx9xqXqq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406252</v>
      </c>
      <c r="D6" s="19">
        <f t="shared" si="3"/>
        <v>46</v>
      </c>
      <c r="E6" s="19">
        <f t="shared" si="3"/>
        <v>17</v>
      </c>
      <c r="F6" s="19">
        <f t="shared" si="3"/>
        <v>5</v>
      </c>
      <c r="G6" s="19">
        <f t="shared" si="3"/>
        <v>0</v>
      </c>
      <c r="H6" s="19" t="str">
        <f t="shared" si="3"/>
        <v>福岡県　みやこ町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83.17</v>
      </c>
      <c r="P6" s="20">
        <f t="shared" si="3"/>
        <v>16.239999999999998</v>
      </c>
      <c r="Q6" s="20">
        <f t="shared" si="3"/>
        <v>100</v>
      </c>
      <c r="R6" s="20">
        <f t="shared" si="3"/>
        <v>3670</v>
      </c>
      <c r="S6" s="20">
        <f t="shared" si="3"/>
        <v>18764</v>
      </c>
      <c r="T6" s="20">
        <f t="shared" si="3"/>
        <v>151.34</v>
      </c>
      <c r="U6" s="20">
        <f t="shared" si="3"/>
        <v>123.99</v>
      </c>
      <c r="V6" s="20">
        <f t="shared" si="3"/>
        <v>3024</v>
      </c>
      <c r="W6" s="20">
        <f t="shared" si="3"/>
        <v>2.89</v>
      </c>
      <c r="X6" s="20">
        <f t="shared" si="3"/>
        <v>1046.3699999999999</v>
      </c>
      <c r="Y6" s="21" t="str">
        <f>IF(Y7="",NA(),Y7)</f>
        <v>-</v>
      </c>
      <c r="Z6" s="21">
        <f t="shared" ref="Z6:AH6" si="4">IF(Z7="",NA(),Z7)</f>
        <v>112</v>
      </c>
      <c r="AA6" s="21">
        <f t="shared" si="4"/>
        <v>109.12</v>
      </c>
      <c r="AB6" s="21">
        <f t="shared" si="4"/>
        <v>108.97</v>
      </c>
      <c r="AC6" s="21">
        <f t="shared" si="4"/>
        <v>88.35</v>
      </c>
      <c r="AD6" s="21" t="str">
        <f t="shared" si="4"/>
        <v>-</v>
      </c>
      <c r="AE6" s="21">
        <f t="shared" si="4"/>
        <v>101.77</v>
      </c>
      <c r="AF6" s="21">
        <f t="shared" si="4"/>
        <v>103.6</v>
      </c>
      <c r="AG6" s="21">
        <f t="shared" si="4"/>
        <v>103.09</v>
      </c>
      <c r="AH6" s="21">
        <f t="shared" si="4"/>
        <v>102.11</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101.24</v>
      </c>
      <c r="AS6" s="21">
        <f t="shared" si="5"/>
        <v>124.9</v>
      </c>
      <c r="AT6" s="20" t="str">
        <f>IF(AT7="","",IF(AT7="-","【-】","【"&amp;SUBSTITUTE(TEXT(AT7,"#,##0.00"),"-","△")&amp;"】"))</f>
        <v>【128.23】</v>
      </c>
      <c r="AU6" s="21" t="str">
        <f>IF(AU7="",NA(),AU7)</f>
        <v>-</v>
      </c>
      <c r="AV6" s="21">
        <f t="shared" ref="AV6:BD6" si="6">IF(AV7="",NA(),AV7)</f>
        <v>154.43</v>
      </c>
      <c r="AW6" s="21">
        <f t="shared" si="6"/>
        <v>227.44</v>
      </c>
      <c r="AX6" s="21">
        <f t="shared" si="6"/>
        <v>273.68</v>
      </c>
      <c r="AY6" s="21">
        <f t="shared" si="6"/>
        <v>236.44</v>
      </c>
      <c r="AZ6" s="21" t="str">
        <f t="shared" si="6"/>
        <v>-</v>
      </c>
      <c r="BA6" s="21">
        <f t="shared" si="6"/>
        <v>29.54</v>
      </c>
      <c r="BB6" s="21">
        <f t="shared" si="6"/>
        <v>26.99</v>
      </c>
      <c r="BC6" s="21">
        <f t="shared" si="6"/>
        <v>37.24</v>
      </c>
      <c r="BD6" s="21">
        <f t="shared" si="6"/>
        <v>33.58</v>
      </c>
      <c r="BE6" s="20" t="str">
        <f>IF(BE7="","",IF(BE7="-","【-】","【"&amp;SUBSTITUTE(TEXT(BE7,"#,##0.00"),"-","△")&amp;"】"))</f>
        <v>【34.77】</v>
      </c>
      <c r="BF6" s="21" t="str">
        <f>IF(BF7="",NA(),BF7)</f>
        <v>-</v>
      </c>
      <c r="BG6" s="21">
        <f t="shared" ref="BG6:BO6" si="7">IF(BG7="",NA(),BG7)</f>
        <v>185.71</v>
      </c>
      <c r="BH6" s="21">
        <f t="shared" si="7"/>
        <v>171.53</v>
      </c>
      <c r="BI6" s="21">
        <f t="shared" si="7"/>
        <v>161.19</v>
      </c>
      <c r="BJ6" s="21">
        <f t="shared" si="7"/>
        <v>145.84</v>
      </c>
      <c r="BK6" s="21" t="str">
        <f t="shared" si="7"/>
        <v>-</v>
      </c>
      <c r="BL6" s="21">
        <f t="shared" si="7"/>
        <v>789.46</v>
      </c>
      <c r="BM6" s="21">
        <f t="shared" si="7"/>
        <v>826.83</v>
      </c>
      <c r="BN6" s="21">
        <f t="shared" si="7"/>
        <v>783.8</v>
      </c>
      <c r="BO6" s="21">
        <f t="shared" si="7"/>
        <v>778.81</v>
      </c>
      <c r="BP6" s="20" t="str">
        <f>IF(BP7="","",IF(BP7="-","【-】","【"&amp;SUBSTITUTE(TEXT(BP7,"#,##0.00"),"-","△")&amp;"】"))</f>
        <v>【786.37】</v>
      </c>
      <c r="BQ6" s="21" t="str">
        <f>IF(BQ7="",NA(),BQ7)</f>
        <v>-</v>
      </c>
      <c r="BR6" s="21">
        <f t="shared" ref="BR6:BZ6" si="8">IF(BR7="",NA(),BR7)</f>
        <v>59.69</v>
      </c>
      <c r="BS6" s="21">
        <f t="shared" si="8"/>
        <v>67.55</v>
      </c>
      <c r="BT6" s="21">
        <f t="shared" si="8"/>
        <v>64.8</v>
      </c>
      <c r="BU6" s="21">
        <f t="shared" si="8"/>
        <v>74.510000000000005</v>
      </c>
      <c r="BV6" s="21" t="str">
        <f t="shared" si="8"/>
        <v>-</v>
      </c>
      <c r="BW6" s="21">
        <f t="shared" si="8"/>
        <v>57.77</v>
      </c>
      <c r="BX6" s="21">
        <f t="shared" si="8"/>
        <v>57.31</v>
      </c>
      <c r="BY6" s="21">
        <f t="shared" si="8"/>
        <v>68.11</v>
      </c>
      <c r="BZ6" s="21">
        <f t="shared" si="8"/>
        <v>67.23</v>
      </c>
      <c r="CA6" s="20" t="str">
        <f>IF(CA7="","",IF(CA7="-","【-】","【"&amp;SUBSTITUTE(TEXT(CA7,"#,##0.00"),"-","△")&amp;"】"))</f>
        <v>【60.65】</v>
      </c>
      <c r="CB6" s="21" t="str">
        <f>IF(CB7="",NA(),CB7)</f>
        <v>-</v>
      </c>
      <c r="CC6" s="21">
        <f t="shared" ref="CC6:CK6" si="9">IF(CC7="",NA(),CC7)</f>
        <v>318.43</v>
      </c>
      <c r="CD6" s="21">
        <f t="shared" si="9"/>
        <v>277.16000000000003</v>
      </c>
      <c r="CE6" s="21">
        <f t="shared" si="9"/>
        <v>285.57</v>
      </c>
      <c r="CF6" s="21">
        <f t="shared" si="9"/>
        <v>236.52</v>
      </c>
      <c r="CG6" s="21" t="str">
        <f t="shared" si="9"/>
        <v>-</v>
      </c>
      <c r="CH6" s="21">
        <f t="shared" si="9"/>
        <v>274.35000000000002</v>
      </c>
      <c r="CI6" s="21">
        <f t="shared" si="9"/>
        <v>273.52</v>
      </c>
      <c r="CJ6" s="21">
        <f t="shared" si="9"/>
        <v>222.41</v>
      </c>
      <c r="CK6" s="21">
        <f t="shared" si="9"/>
        <v>228.21</v>
      </c>
      <c r="CL6" s="20" t="str">
        <f>IF(CL7="","",IF(CL7="-","【-】","【"&amp;SUBSTITUTE(TEXT(CL7,"#,##0.00"),"-","△")&amp;"】"))</f>
        <v>【256.97】</v>
      </c>
      <c r="CM6" s="21" t="str">
        <f>IF(CM7="",NA(),CM7)</f>
        <v>-</v>
      </c>
      <c r="CN6" s="21">
        <f t="shared" ref="CN6:CV6" si="10">IF(CN7="",NA(),CN7)</f>
        <v>66.989999999999995</v>
      </c>
      <c r="CO6" s="21">
        <f t="shared" si="10"/>
        <v>67.75</v>
      </c>
      <c r="CP6" s="21">
        <f t="shared" si="10"/>
        <v>67.67</v>
      </c>
      <c r="CQ6" s="21">
        <f t="shared" si="10"/>
        <v>71.599999999999994</v>
      </c>
      <c r="CR6" s="21" t="str">
        <f t="shared" si="10"/>
        <v>-</v>
      </c>
      <c r="CS6" s="21">
        <f t="shared" si="10"/>
        <v>50.68</v>
      </c>
      <c r="CT6" s="21">
        <f t="shared" si="10"/>
        <v>50.14</v>
      </c>
      <c r="CU6" s="21">
        <f t="shared" si="10"/>
        <v>55.26</v>
      </c>
      <c r="CV6" s="21">
        <f t="shared" si="10"/>
        <v>54.54</v>
      </c>
      <c r="CW6" s="20" t="str">
        <f>IF(CW7="","",IF(CW7="-","【-】","【"&amp;SUBSTITUTE(TEXT(CW7,"#,##0.00"),"-","△")&amp;"】"))</f>
        <v>【61.14】</v>
      </c>
      <c r="CX6" s="21" t="str">
        <f>IF(CX7="",NA(),CX7)</f>
        <v>-</v>
      </c>
      <c r="CY6" s="21">
        <f t="shared" ref="CY6:DG6" si="11">IF(CY7="",NA(),CY7)</f>
        <v>77.099999999999994</v>
      </c>
      <c r="CZ6" s="21">
        <f t="shared" si="11"/>
        <v>79.05</v>
      </c>
      <c r="DA6" s="21">
        <f t="shared" si="11"/>
        <v>80</v>
      </c>
      <c r="DB6" s="21">
        <f t="shared" si="11"/>
        <v>81.28</v>
      </c>
      <c r="DC6" s="21" t="str">
        <f t="shared" si="11"/>
        <v>-</v>
      </c>
      <c r="DD6" s="21">
        <f t="shared" si="11"/>
        <v>84.86</v>
      </c>
      <c r="DE6" s="21">
        <f t="shared" si="11"/>
        <v>84.98</v>
      </c>
      <c r="DF6" s="21">
        <f t="shared" si="11"/>
        <v>90.52</v>
      </c>
      <c r="DG6" s="21">
        <f t="shared" si="11"/>
        <v>90.3</v>
      </c>
      <c r="DH6" s="20" t="str">
        <f>IF(DH7="","",IF(DH7="-","【-】","【"&amp;SUBSTITUTE(TEXT(DH7,"#,##0.00"),"-","△")&amp;"】"))</f>
        <v>【86.91】</v>
      </c>
      <c r="DI6" s="21" t="str">
        <f>IF(DI7="",NA(),DI7)</f>
        <v>-</v>
      </c>
      <c r="DJ6" s="21">
        <f t="shared" ref="DJ6:DR6" si="12">IF(DJ7="",NA(),DJ7)</f>
        <v>4.7</v>
      </c>
      <c r="DK6" s="21">
        <f t="shared" si="12"/>
        <v>9.42</v>
      </c>
      <c r="DL6" s="21">
        <f t="shared" si="12"/>
        <v>14.13</v>
      </c>
      <c r="DM6" s="21">
        <f t="shared" si="12"/>
        <v>18.809999999999999</v>
      </c>
      <c r="DN6" s="21" t="str">
        <f t="shared" si="12"/>
        <v>-</v>
      </c>
      <c r="DO6" s="21">
        <f t="shared" si="12"/>
        <v>24.13</v>
      </c>
      <c r="DP6" s="21">
        <f t="shared" si="12"/>
        <v>23.06</v>
      </c>
      <c r="DQ6" s="21">
        <f t="shared" si="12"/>
        <v>24.8</v>
      </c>
      <c r="DR6" s="21">
        <f t="shared" si="12"/>
        <v>28.12</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0.02</v>
      </c>
      <c r="EN6" s="21">
        <f t="shared" si="14"/>
        <v>0.01</v>
      </c>
      <c r="EO6" s="20" t="str">
        <f>IF(EO7="","",IF(EO7="-","【-】","【"&amp;SUBSTITUTE(TEXT(EO7,"#,##0.00"),"-","△")&amp;"】"))</f>
        <v>【0.03】</v>
      </c>
    </row>
    <row r="7" spans="1:148" s="22" customFormat="1" x14ac:dyDescent="0.2">
      <c r="A7" s="14"/>
      <c r="B7" s="23">
        <v>2021</v>
      </c>
      <c r="C7" s="23">
        <v>406252</v>
      </c>
      <c r="D7" s="23">
        <v>46</v>
      </c>
      <c r="E7" s="23">
        <v>17</v>
      </c>
      <c r="F7" s="23">
        <v>5</v>
      </c>
      <c r="G7" s="23">
        <v>0</v>
      </c>
      <c r="H7" s="23" t="s">
        <v>96</v>
      </c>
      <c r="I7" s="23" t="s">
        <v>97</v>
      </c>
      <c r="J7" s="23" t="s">
        <v>98</v>
      </c>
      <c r="K7" s="23" t="s">
        <v>99</v>
      </c>
      <c r="L7" s="23" t="s">
        <v>100</v>
      </c>
      <c r="M7" s="23" t="s">
        <v>101</v>
      </c>
      <c r="N7" s="24" t="s">
        <v>102</v>
      </c>
      <c r="O7" s="24">
        <v>83.17</v>
      </c>
      <c r="P7" s="24">
        <v>16.239999999999998</v>
      </c>
      <c r="Q7" s="24">
        <v>100</v>
      </c>
      <c r="R7" s="24">
        <v>3670</v>
      </c>
      <c r="S7" s="24">
        <v>18764</v>
      </c>
      <c r="T7" s="24">
        <v>151.34</v>
      </c>
      <c r="U7" s="24">
        <v>123.99</v>
      </c>
      <c r="V7" s="24">
        <v>3024</v>
      </c>
      <c r="W7" s="24">
        <v>2.89</v>
      </c>
      <c r="X7" s="24">
        <v>1046.3699999999999</v>
      </c>
      <c r="Y7" s="24" t="s">
        <v>102</v>
      </c>
      <c r="Z7" s="24">
        <v>112</v>
      </c>
      <c r="AA7" s="24">
        <v>109.12</v>
      </c>
      <c r="AB7" s="24">
        <v>108.97</v>
      </c>
      <c r="AC7" s="24">
        <v>88.35</v>
      </c>
      <c r="AD7" s="24" t="s">
        <v>102</v>
      </c>
      <c r="AE7" s="24">
        <v>101.77</v>
      </c>
      <c r="AF7" s="24">
        <v>103.6</v>
      </c>
      <c r="AG7" s="24">
        <v>103.09</v>
      </c>
      <c r="AH7" s="24">
        <v>102.11</v>
      </c>
      <c r="AI7" s="24">
        <v>104.16</v>
      </c>
      <c r="AJ7" s="24" t="s">
        <v>102</v>
      </c>
      <c r="AK7" s="24">
        <v>0</v>
      </c>
      <c r="AL7" s="24">
        <v>0</v>
      </c>
      <c r="AM7" s="24">
        <v>0</v>
      </c>
      <c r="AN7" s="24">
        <v>0</v>
      </c>
      <c r="AO7" s="24" t="s">
        <v>102</v>
      </c>
      <c r="AP7" s="24">
        <v>227.4</v>
      </c>
      <c r="AQ7" s="24">
        <v>193.99</v>
      </c>
      <c r="AR7" s="24">
        <v>101.24</v>
      </c>
      <c r="AS7" s="24">
        <v>124.9</v>
      </c>
      <c r="AT7" s="24">
        <v>128.22999999999999</v>
      </c>
      <c r="AU7" s="24" t="s">
        <v>102</v>
      </c>
      <c r="AV7" s="24">
        <v>154.43</v>
      </c>
      <c r="AW7" s="24">
        <v>227.44</v>
      </c>
      <c r="AX7" s="24">
        <v>273.68</v>
      </c>
      <c r="AY7" s="24">
        <v>236.44</v>
      </c>
      <c r="AZ7" s="24" t="s">
        <v>102</v>
      </c>
      <c r="BA7" s="24">
        <v>29.54</v>
      </c>
      <c r="BB7" s="24">
        <v>26.99</v>
      </c>
      <c r="BC7" s="24">
        <v>37.24</v>
      </c>
      <c r="BD7" s="24">
        <v>33.58</v>
      </c>
      <c r="BE7" s="24">
        <v>34.770000000000003</v>
      </c>
      <c r="BF7" s="24" t="s">
        <v>102</v>
      </c>
      <c r="BG7" s="24">
        <v>185.71</v>
      </c>
      <c r="BH7" s="24">
        <v>171.53</v>
      </c>
      <c r="BI7" s="24">
        <v>161.19</v>
      </c>
      <c r="BJ7" s="24">
        <v>145.84</v>
      </c>
      <c r="BK7" s="24" t="s">
        <v>102</v>
      </c>
      <c r="BL7" s="24">
        <v>789.46</v>
      </c>
      <c r="BM7" s="24">
        <v>826.83</v>
      </c>
      <c r="BN7" s="24">
        <v>783.8</v>
      </c>
      <c r="BO7" s="24">
        <v>778.81</v>
      </c>
      <c r="BP7" s="24">
        <v>786.37</v>
      </c>
      <c r="BQ7" s="24" t="s">
        <v>102</v>
      </c>
      <c r="BR7" s="24">
        <v>59.69</v>
      </c>
      <c r="BS7" s="24">
        <v>67.55</v>
      </c>
      <c r="BT7" s="24">
        <v>64.8</v>
      </c>
      <c r="BU7" s="24">
        <v>74.510000000000005</v>
      </c>
      <c r="BV7" s="24" t="s">
        <v>102</v>
      </c>
      <c r="BW7" s="24">
        <v>57.77</v>
      </c>
      <c r="BX7" s="24">
        <v>57.31</v>
      </c>
      <c r="BY7" s="24">
        <v>68.11</v>
      </c>
      <c r="BZ7" s="24">
        <v>67.23</v>
      </c>
      <c r="CA7" s="24">
        <v>60.65</v>
      </c>
      <c r="CB7" s="24" t="s">
        <v>102</v>
      </c>
      <c r="CC7" s="24">
        <v>318.43</v>
      </c>
      <c r="CD7" s="24">
        <v>277.16000000000003</v>
      </c>
      <c r="CE7" s="24">
        <v>285.57</v>
      </c>
      <c r="CF7" s="24">
        <v>236.52</v>
      </c>
      <c r="CG7" s="24" t="s">
        <v>102</v>
      </c>
      <c r="CH7" s="24">
        <v>274.35000000000002</v>
      </c>
      <c r="CI7" s="24">
        <v>273.52</v>
      </c>
      <c r="CJ7" s="24">
        <v>222.41</v>
      </c>
      <c r="CK7" s="24">
        <v>228.21</v>
      </c>
      <c r="CL7" s="24">
        <v>256.97000000000003</v>
      </c>
      <c r="CM7" s="24" t="s">
        <v>102</v>
      </c>
      <c r="CN7" s="24">
        <v>66.989999999999995</v>
      </c>
      <c r="CO7" s="24">
        <v>67.75</v>
      </c>
      <c r="CP7" s="24">
        <v>67.67</v>
      </c>
      <c r="CQ7" s="24">
        <v>71.599999999999994</v>
      </c>
      <c r="CR7" s="24" t="s">
        <v>102</v>
      </c>
      <c r="CS7" s="24">
        <v>50.68</v>
      </c>
      <c r="CT7" s="24">
        <v>50.14</v>
      </c>
      <c r="CU7" s="24">
        <v>55.26</v>
      </c>
      <c r="CV7" s="24">
        <v>54.54</v>
      </c>
      <c r="CW7" s="24">
        <v>61.14</v>
      </c>
      <c r="CX7" s="24" t="s">
        <v>102</v>
      </c>
      <c r="CY7" s="24">
        <v>77.099999999999994</v>
      </c>
      <c r="CZ7" s="24">
        <v>79.05</v>
      </c>
      <c r="DA7" s="24">
        <v>80</v>
      </c>
      <c r="DB7" s="24">
        <v>81.28</v>
      </c>
      <c r="DC7" s="24" t="s">
        <v>102</v>
      </c>
      <c r="DD7" s="24">
        <v>84.86</v>
      </c>
      <c r="DE7" s="24">
        <v>84.98</v>
      </c>
      <c r="DF7" s="24">
        <v>90.52</v>
      </c>
      <c r="DG7" s="24">
        <v>90.3</v>
      </c>
      <c r="DH7" s="24">
        <v>86.91</v>
      </c>
      <c r="DI7" s="24" t="s">
        <v>102</v>
      </c>
      <c r="DJ7" s="24">
        <v>4.7</v>
      </c>
      <c r="DK7" s="24">
        <v>9.42</v>
      </c>
      <c r="DL7" s="24">
        <v>14.13</v>
      </c>
      <c r="DM7" s="24">
        <v>18.809999999999999</v>
      </c>
      <c r="DN7" s="24" t="s">
        <v>102</v>
      </c>
      <c r="DO7" s="24">
        <v>24.13</v>
      </c>
      <c r="DP7" s="24">
        <v>23.06</v>
      </c>
      <c r="DQ7" s="24">
        <v>24.8</v>
      </c>
      <c r="DR7" s="24">
        <v>28.12</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2023-01-12T23:46:40Z</dcterms:created>
  <dcterms:modified xsi:type="dcterms:W3CDTF">2023-02-06T07:26:14Z</dcterms:modified>
  <cp:category/>
</cp:coreProperties>
</file>