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1_令和3年\業務係\002市町村支援課\経営分析\"/>
    </mc:Choice>
  </mc:AlternateContent>
  <workbookProtection workbookAlgorithmName="SHA-512" workbookHashValue="MK0xcMfHQyhxHg2Hi7g2hzPSdDeSqa1y4QG8pqb6l6BMtu/ZbrbP7HTgZfJPrOvuxJoyWL+4S/OPUQ8vM1Ck8g==" workbookSaltValue="30PnTy4o96e7D+0Fw6N4Zg==" workbookSpinCount="100000" lockStructure="1"/>
  <bookViews>
    <workbookView xWindow="0" yWindow="0" windowWidth="23040" windowHeight="801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<sst xmlns="http://schemas.openxmlformats.org/spreadsheetml/2006/main" count="275" uniqueCount="117">
  <si>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</si>
  <si>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</si>
  <si>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</si>
  <si>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</si>
  <si>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</si>
  <si>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</si>
  <si>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</si>
  <si>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</si>
  <si>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</si>
  <si>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</si>
  <si>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</si>
  <si>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</si>
  <si>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</si>
  <si>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</si>
  <si>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</si>
  <si>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</si>
  <si>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</si>
  <si>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</si>
  <si>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</si>
  <si>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</si>
  <si>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</si>
  <si>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</si>
  <si>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</si>
  <si>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</si>
  <si>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</si>
  <si>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</si>
  <si>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</si>
  <si>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</si>
  <si>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</si>
  <si>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</si>
  <si>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</si>
  <si>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</si>
  <si>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</si>
  <si>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</si>
  <si>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</si>
  <si>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</si>
  <si>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</si>
  <si>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</si>
  <si>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</si>
  <si>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</si>
  <si>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</si>
  <si>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</si>
  <si>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</si>
  <si>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</si>
  <si>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</si>
  <si>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</si>
  <si>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</si>
  <si>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</si>
  <si>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</si>
  <si>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</si>
  <si>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</si>
  <si>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</si>
  <si>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</si>
  <si>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</si>
  <si>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</si>
  <si>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</si>
  <si>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</si>
  <si>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</si>
  <si>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</si>
  <si>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</si>
  <si>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</si>
  <si>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</si>
  <si>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</si>
  <si>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</si>
  <si>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</si>
  <si>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</si>
  <si>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</si>
  <si>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</si>
  <si>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</si>
  <si>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</si>
  <si>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</si>
  <si>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</si>
  <si>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</si>
  <si>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</si>
  <si>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</si>
  <si>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</si>
  <si>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</si>
  <si>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</si>
  <si>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</si>
  <si>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</si>
  <si>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</si>
  <si>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</si>
  <si>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</si>
  <si>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</si>
  <si>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</si>
  <si>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</si>
  <si>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</si>
  <si>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</si>
  <si>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</si>
  <si>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</si>
  <si>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</si>
  <si>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</si>
  <si>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</si>
  <si>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</si>
  <si>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</si>
  <si>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</si>
  <si>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</si>
  <si>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</si>
  <si>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</si>
  <si>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</si>
  <si>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</si>
  <si>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</si>
  <si>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</si>
  <si>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</si>
  <si>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</si>
  <si>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</si>
  <si>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</si>
  <si>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</si>
  <si>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</si>
  <si>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</si>
  <si>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</si>
  <si>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</si>
  <si>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</si>
  <si>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</si>
  <si>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経常収支比率は100％を超えているが、経費回収率が低いことから、下水使用料による収入不足を一般会計繰入金で支えている状況である。
　排水処理区域が狭く処理人口も少ないなため、大幅な下水使用料収入の増加は見込めない状態ではあるが、事業収益の確保と経費節減を進め経営の改善を図る。
　また、企業債残高対事業規模比率は類似団体と比べ低い状況であるが、将来的には管渠改修等の費用が見込まれることから増加することが予想される。</t>
    <phoneticPr fontId="4"/>
  </si>
  <si>
    <t>処理施設については、平成２３年～平成２６年度に整備されたものであり比較的新しく現在、大きな故障等も発生していない。
　また、管渠老朽化率は現時点では0であるが、今後5年先から法定耐用年数を超える管渠が出てくる。これらの更新については、ストック計画に基づき計画的な更新を行っていく。</t>
    <phoneticPr fontId="4"/>
  </si>
  <si>
    <t>　業務の効率化を高めたうえで、将来の更新需要費を含め、適正な下水道使用料の見直しの実施しを検討する。
　また、今後の施設の更新については、農業排水施設との共同化や統合、施設のダウンサイジングを検討し、実情に応じた改修を行う。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</si>
</sst>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226-46D1-BA62-0FCBA6BEBD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0.15</c:v>
                </c:pt>
                <c:pt idx="4">
                  <c:v>1.65</c:v>
                </c:pt>
              </c:numCache>
            </c:numRef>
          </c:val>
          <c:smooth val="0"/>
          <c:extLst>
            <c:ext xmlns:c16="http://schemas.microsoft.com/office/drawing/2014/chart" uri="{C3380CC4-5D6E-409C-BE32-E72D297353CC}">
              <c16:uniqueId val="{00000001-9226-46D1-BA62-0FCBA6BEBD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58.1</c:v>
                </c:pt>
                <c:pt idx="3">
                  <c:v>58.1</c:v>
                </c:pt>
                <c:pt idx="4">
                  <c:v>52.06</c:v>
                </c:pt>
              </c:numCache>
            </c:numRef>
          </c:val>
          <c:extLst>
            <c:ext xmlns:c16="http://schemas.microsoft.com/office/drawing/2014/chart" uri="{C3380CC4-5D6E-409C-BE32-E72D297353CC}">
              <c16:uniqueId val="{00000000-E87F-4061-A92D-A2714E1DB4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52.58</c:v>
                </c:pt>
                <c:pt idx="3">
                  <c:v>50.94</c:v>
                </c:pt>
                <c:pt idx="4">
                  <c:v>50.53</c:v>
                </c:pt>
              </c:numCache>
            </c:numRef>
          </c:val>
          <c:smooth val="0"/>
          <c:extLst>
            <c:ext xmlns:c16="http://schemas.microsoft.com/office/drawing/2014/chart" uri="{C3380CC4-5D6E-409C-BE32-E72D297353CC}">
              <c16:uniqueId val="{00000001-E87F-4061-A92D-A2714E1DB4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87.01</c:v>
                </c:pt>
                <c:pt idx="3">
                  <c:v>90.22</c:v>
                </c:pt>
                <c:pt idx="4">
                  <c:v>84.91</c:v>
                </c:pt>
              </c:numCache>
            </c:numRef>
          </c:val>
          <c:extLst>
            <c:ext xmlns:c16="http://schemas.microsoft.com/office/drawing/2014/chart" uri="{C3380CC4-5D6E-409C-BE32-E72D297353CC}">
              <c16:uniqueId val="{00000000-4A3E-4974-A789-B2AD287B23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83.02</c:v>
                </c:pt>
                <c:pt idx="3">
                  <c:v>82.55</c:v>
                </c:pt>
                <c:pt idx="4">
                  <c:v>82.08</c:v>
                </c:pt>
              </c:numCache>
            </c:numRef>
          </c:val>
          <c:smooth val="0"/>
          <c:extLst>
            <c:ext xmlns:c16="http://schemas.microsoft.com/office/drawing/2014/chart" uri="{C3380CC4-5D6E-409C-BE32-E72D297353CC}">
              <c16:uniqueId val="{00000001-4A3E-4974-A789-B2AD287B23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112.99</c:v>
                </c:pt>
                <c:pt idx="3">
                  <c:v>113.11</c:v>
                </c:pt>
                <c:pt idx="4">
                  <c:v>115.63</c:v>
                </c:pt>
              </c:numCache>
            </c:numRef>
          </c:val>
          <c:extLst>
            <c:ext xmlns:c16="http://schemas.microsoft.com/office/drawing/2014/chart" uri="{C3380CC4-5D6E-409C-BE32-E72D297353CC}">
              <c16:uniqueId val="{00000000-7C62-4436-98D3-4C087FE5AA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104.14</c:v>
                </c:pt>
                <c:pt idx="3">
                  <c:v>106.57</c:v>
                </c:pt>
                <c:pt idx="4">
                  <c:v>107.21</c:v>
                </c:pt>
              </c:numCache>
            </c:numRef>
          </c:val>
          <c:smooth val="0"/>
          <c:extLst>
            <c:ext xmlns:c16="http://schemas.microsoft.com/office/drawing/2014/chart" uri="{C3380CC4-5D6E-409C-BE32-E72D297353CC}">
              <c16:uniqueId val="{00000001-7C62-4436-98D3-4C087FE5AA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7.01</c:v>
                </c:pt>
                <c:pt idx="3">
                  <c:v>14.02</c:v>
                </c:pt>
                <c:pt idx="4">
                  <c:v>19.309999999999999</c:v>
                </c:pt>
              </c:numCache>
            </c:numRef>
          </c:val>
          <c:extLst>
            <c:ext xmlns:c16="http://schemas.microsoft.com/office/drawing/2014/chart" uri="{C3380CC4-5D6E-409C-BE32-E72D297353CC}">
              <c16:uniqueId val="{00000000-2E4E-4400-AEFE-8C5FC7EC10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15.95</c:v>
                </c:pt>
                <c:pt idx="3">
                  <c:v>15.85</c:v>
                </c:pt>
                <c:pt idx="4">
                  <c:v>12.7</c:v>
                </c:pt>
              </c:numCache>
            </c:numRef>
          </c:val>
          <c:smooth val="0"/>
          <c:extLst>
            <c:ext xmlns:c16="http://schemas.microsoft.com/office/drawing/2014/chart" uri="{C3380CC4-5D6E-409C-BE32-E72D297353CC}">
              <c16:uniqueId val="{00000001-2E4E-4400-AEFE-8C5FC7EC10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DE0-4B5D-9082-DB53019A83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DE0-4B5D-9082-DB53019A83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07-4CE6-A2E2-68F8629773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73.180000000000007</c:v>
                </c:pt>
                <c:pt idx="3">
                  <c:v>53.44</c:v>
                </c:pt>
                <c:pt idx="4">
                  <c:v>43.71</c:v>
                </c:pt>
              </c:numCache>
            </c:numRef>
          </c:val>
          <c:smooth val="0"/>
          <c:extLst>
            <c:ext xmlns:c16="http://schemas.microsoft.com/office/drawing/2014/chart" uri="{C3380CC4-5D6E-409C-BE32-E72D297353CC}">
              <c16:uniqueId val="{00000001-8A07-4CE6-A2E2-68F8629773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119.06</c:v>
                </c:pt>
                <c:pt idx="3">
                  <c:v>157.41</c:v>
                </c:pt>
                <c:pt idx="4">
                  <c:v>232.85</c:v>
                </c:pt>
              </c:numCache>
            </c:numRef>
          </c:val>
          <c:extLst>
            <c:ext xmlns:c16="http://schemas.microsoft.com/office/drawing/2014/chart" uri="{C3380CC4-5D6E-409C-BE32-E72D297353CC}">
              <c16:uniqueId val="{00000000-6147-49EC-9880-E9BE941C0E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52.32</c:v>
                </c:pt>
                <c:pt idx="3">
                  <c:v>47.03</c:v>
                </c:pt>
                <c:pt idx="4">
                  <c:v>40.67</c:v>
                </c:pt>
              </c:numCache>
            </c:numRef>
          </c:val>
          <c:smooth val="0"/>
          <c:extLst>
            <c:ext xmlns:c16="http://schemas.microsoft.com/office/drawing/2014/chart" uri="{C3380CC4-5D6E-409C-BE32-E72D297353CC}">
              <c16:uniqueId val="{00000001-6147-49EC-9880-E9BE941C0E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778.62</c:v>
                </c:pt>
                <c:pt idx="3">
                  <c:v>758.04</c:v>
                </c:pt>
                <c:pt idx="4">
                  <c:v>724.8</c:v>
                </c:pt>
              </c:numCache>
            </c:numRef>
          </c:val>
          <c:extLst>
            <c:ext xmlns:c16="http://schemas.microsoft.com/office/drawing/2014/chart" uri="{C3380CC4-5D6E-409C-BE32-E72D297353CC}">
              <c16:uniqueId val="{00000000-13F6-413E-B121-E31B636822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958.81</c:v>
                </c:pt>
                <c:pt idx="3">
                  <c:v>1001.3</c:v>
                </c:pt>
                <c:pt idx="4">
                  <c:v>1050.51</c:v>
                </c:pt>
              </c:numCache>
            </c:numRef>
          </c:val>
          <c:smooth val="0"/>
          <c:extLst>
            <c:ext xmlns:c16="http://schemas.microsoft.com/office/drawing/2014/chart" uri="{C3380CC4-5D6E-409C-BE32-E72D297353CC}">
              <c16:uniqueId val="{00000001-13F6-413E-B121-E31B636822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56.66</c:v>
                </c:pt>
                <c:pt idx="3">
                  <c:v>53.78</c:v>
                </c:pt>
                <c:pt idx="4">
                  <c:v>53.96</c:v>
                </c:pt>
              </c:numCache>
            </c:numRef>
          </c:val>
          <c:extLst>
            <c:ext xmlns:c16="http://schemas.microsoft.com/office/drawing/2014/chart" uri="{C3380CC4-5D6E-409C-BE32-E72D297353CC}">
              <c16:uniqueId val="{00000000-5773-4D04-BDDF-622F2091FD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81.88</c:v>
                </c:pt>
                <c:pt idx="4">
                  <c:v>82.65</c:v>
                </c:pt>
              </c:numCache>
            </c:numRef>
          </c:val>
          <c:smooth val="0"/>
          <c:extLst>
            <c:ext xmlns:c16="http://schemas.microsoft.com/office/drawing/2014/chart" uri="{C3380CC4-5D6E-409C-BE32-E72D297353CC}">
              <c16:uniqueId val="{00000001-5773-4D04-BDDF-622F2091FD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320.49</c:v>
                </c:pt>
                <c:pt idx="3">
                  <c:v>299.10000000000002</c:v>
                </c:pt>
                <c:pt idx="4">
                  <c:v>317.2</c:v>
                </c:pt>
              </c:numCache>
            </c:numRef>
          </c:val>
          <c:extLst>
            <c:ext xmlns:c16="http://schemas.microsoft.com/office/drawing/2014/chart" uri="{C3380CC4-5D6E-409C-BE32-E72D297353CC}">
              <c16:uniqueId val="{00000000-3089-4572-ACB4-9303CF7EED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190.99</c:v>
                </c:pt>
                <c:pt idx="3">
                  <c:v>187.55</c:v>
                </c:pt>
                <c:pt idx="4">
                  <c:v>186.3</c:v>
                </c:pt>
              </c:numCache>
            </c:numRef>
          </c:val>
          <c:smooth val="0"/>
          <c:extLst>
            <c:ext xmlns:c16="http://schemas.microsoft.com/office/drawing/2014/chart" uri="{C3380CC4-5D6E-409C-BE32-E72D297353CC}">
              <c16:uniqueId val="{00000001-3089-4572-ACB4-9303CF7EED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4"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福岡県　みやこ町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19127</v>
      </c>
      <c r="AM8" s="69"/>
      <c r="AN8" s="69"/>
      <c r="AO8" s="69"/>
      <c r="AP8" s="69"/>
      <c r="AQ8" s="69"/>
      <c r="AR8" s="69"/>
      <c r="AS8" s="69"/>
      <c r="AT8" s="68">
        <f>データ!T6</f>
        <v>151.34</v>
      </c>
      <c r="AU8" s="68"/>
      <c r="AV8" s="68"/>
      <c r="AW8" s="68"/>
      <c r="AX8" s="68"/>
      <c r="AY8" s="68"/>
      <c r="AZ8" s="68"/>
      <c r="BA8" s="68"/>
      <c r="BB8" s="68">
        <f>データ!U6</f>
        <v>126.38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58.01</v>
      </c>
      <c r="J10" s="68"/>
      <c r="K10" s="68"/>
      <c r="L10" s="68"/>
      <c r="M10" s="68"/>
      <c r="N10" s="68"/>
      <c r="O10" s="68"/>
      <c r="P10" s="68">
        <f>データ!P6</f>
        <v>7.71</v>
      </c>
      <c r="Q10" s="68"/>
      <c r="R10" s="68"/>
      <c r="S10" s="68"/>
      <c r="T10" s="68"/>
      <c r="U10" s="68"/>
      <c r="V10" s="68"/>
      <c r="W10" s="68">
        <f>データ!Q6</f>
        <v>100</v>
      </c>
      <c r="X10" s="68"/>
      <c r="Y10" s="68"/>
      <c r="Z10" s="68"/>
      <c r="AA10" s="68"/>
      <c r="AB10" s="68"/>
      <c r="AC10" s="68"/>
      <c r="AD10" s="69">
        <f>データ!R6</f>
        <v>3670</v>
      </c>
      <c r="AE10" s="69"/>
      <c r="AF10" s="69"/>
      <c r="AG10" s="69"/>
      <c r="AH10" s="69"/>
      <c r="AI10" s="69"/>
      <c r="AJ10" s="69"/>
      <c r="AK10" s="2"/>
      <c r="AL10" s="69">
        <f>データ!V6</f>
        <v>1465</v>
      </c>
      <c r="AM10" s="69"/>
      <c r="AN10" s="69"/>
      <c r="AO10" s="69"/>
      <c r="AP10" s="69"/>
      <c r="AQ10" s="69"/>
      <c r="AR10" s="69"/>
      <c r="AS10" s="69"/>
      <c r="AT10" s="68">
        <f>データ!W6</f>
        <v>0.34</v>
      </c>
      <c r="AU10" s="68"/>
      <c r="AV10" s="68"/>
      <c r="AW10" s="68"/>
      <c r="AX10" s="68"/>
      <c r="AY10" s="68"/>
      <c r="AZ10" s="68"/>
      <c r="BA10" s="68"/>
      <c r="BB10" s="68">
        <f>データ!X6</f>
        <v>4308.82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cdwd8U7Nml9WUO5CGss8Zv4dhCn3efPCQCOz/RIgkcVmeDuuq6tKjta/p/c3/wYaS2DdXuBmsPReylAVYwqNyQ==" saltValue="NtUxx+S9m9DUvuQF0Tc8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406252</v>
      </c>
      <c r="D6" s="33">
        <f t="shared" si="3"/>
        <v>46</v>
      </c>
      <c r="E6" s="33">
        <f t="shared" si="3"/>
        <v>17</v>
      </c>
      <c r="F6" s="33">
        <f t="shared" si="3"/>
        <v>1</v>
      </c>
      <c r="G6" s="33">
        <f t="shared" si="3"/>
        <v>0</v>
      </c>
      <c r="H6" s="33" t="str">
        <f t="shared" si="3"/>
        <v>福岡県　みやこ町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58.01</v>
      </c>
      <c r="P6" s="34">
        <f t="shared" si="3"/>
        <v>7.71</v>
      </c>
      <c r="Q6" s="34">
        <f t="shared" si="3"/>
        <v>100</v>
      </c>
      <c r="R6" s="34">
        <f t="shared" si="3"/>
        <v>3670</v>
      </c>
      <c r="S6" s="34">
        <f t="shared" si="3"/>
        <v>19127</v>
      </c>
      <c r="T6" s="34">
        <f t="shared" si="3"/>
        <v>151.34</v>
      </c>
      <c r="U6" s="34">
        <f t="shared" si="3"/>
        <v>126.38</v>
      </c>
      <c r="V6" s="34">
        <f t="shared" si="3"/>
        <v>1465</v>
      </c>
      <c r="W6" s="34">
        <f t="shared" si="3"/>
        <v>0.34</v>
      </c>
      <c r="X6" s="34">
        <f t="shared" si="3"/>
        <v>4308.82</v>
      </c>
      <c r="Y6" s="35" t="str">
        <f>IF(Y7="",NA(),Y7)</f>
        <v>-</v>
      </c>
      <c r="Z6" s="35" t="str">
        <f t="shared" ref="Z6:AH6" si="4">IF(Z7="",NA(),Z7)</f>
        <v>-</v>
      </c>
      <c r="AA6" s="35">
        <f t="shared" si="4"/>
        <v>112.99</v>
      </c>
      <c r="AB6" s="35">
        <f t="shared" si="4"/>
        <v>113.11</v>
      </c>
      <c r="AC6" s="35">
        <f t="shared" si="4"/>
        <v>115.63</v>
      </c>
      <c r="AD6" s="35" t="str">
        <f t="shared" si="4"/>
        <v>-</v>
      </c>
      <c r="AE6" s="35" t="str">
        <f t="shared" si="4"/>
        <v>-</v>
      </c>
      <c r="AF6" s="35">
        <f t="shared" si="4"/>
        <v>104.14</v>
      </c>
      <c r="AG6" s="35">
        <f t="shared" si="4"/>
        <v>106.57</v>
      </c>
      <c r="AH6" s="35">
        <f t="shared" si="4"/>
        <v>107.21</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73.180000000000007</v>
      </c>
      <c r="AR6" s="35">
        <f t="shared" si="5"/>
        <v>53.44</v>
      </c>
      <c r="AS6" s="35">
        <f t="shared" si="5"/>
        <v>43.71</v>
      </c>
      <c r="AT6" s="34" t="str">
        <f>IF(AT7="","",IF(AT7="-","【-】","【"&amp;SUBSTITUTE(TEXT(AT7,"#,##0.00"),"-","△")&amp;"】"))</f>
        <v>【3.64】</v>
      </c>
      <c r="AU6" s="35" t="str">
        <f>IF(AU7="",NA(),AU7)</f>
        <v>-</v>
      </c>
      <c r="AV6" s="35" t="str">
        <f t="shared" ref="AV6:BD6" si="6">IF(AV7="",NA(),AV7)</f>
        <v>-</v>
      </c>
      <c r="AW6" s="35">
        <f t="shared" si="6"/>
        <v>119.06</v>
      </c>
      <c r="AX6" s="35">
        <f t="shared" si="6"/>
        <v>157.41</v>
      </c>
      <c r="AY6" s="35">
        <f t="shared" si="6"/>
        <v>232.85</v>
      </c>
      <c r="AZ6" s="35" t="str">
        <f t="shared" si="6"/>
        <v>-</v>
      </c>
      <c r="BA6" s="35" t="str">
        <f t="shared" si="6"/>
        <v>-</v>
      </c>
      <c r="BB6" s="35">
        <f t="shared" si="6"/>
        <v>52.32</v>
      </c>
      <c r="BC6" s="35">
        <f t="shared" si="6"/>
        <v>47.03</v>
      </c>
      <c r="BD6" s="35">
        <f t="shared" si="6"/>
        <v>40.67</v>
      </c>
      <c r="BE6" s="34" t="str">
        <f>IF(BE7="","",IF(BE7="-","【-】","【"&amp;SUBSTITUTE(TEXT(BE7,"#,##0.00"),"-","△")&amp;"】"))</f>
        <v>【67.52】</v>
      </c>
      <c r="BF6" s="35" t="str">
        <f>IF(BF7="",NA(),BF7)</f>
        <v>-</v>
      </c>
      <c r="BG6" s="35" t="str">
        <f t="shared" ref="BG6:BO6" si="7">IF(BG7="",NA(),BG7)</f>
        <v>-</v>
      </c>
      <c r="BH6" s="35">
        <f t="shared" si="7"/>
        <v>778.62</v>
      </c>
      <c r="BI6" s="35">
        <f t="shared" si="7"/>
        <v>758.04</v>
      </c>
      <c r="BJ6" s="35">
        <f t="shared" si="7"/>
        <v>724.8</v>
      </c>
      <c r="BK6" s="35" t="str">
        <f t="shared" si="7"/>
        <v>-</v>
      </c>
      <c r="BL6" s="35" t="str">
        <f t="shared" si="7"/>
        <v>-</v>
      </c>
      <c r="BM6" s="35">
        <f t="shared" si="7"/>
        <v>958.81</v>
      </c>
      <c r="BN6" s="35">
        <f t="shared" si="7"/>
        <v>1001.3</v>
      </c>
      <c r="BO6" s="35">
        <f t="shared" si="7"/>
        <v>1050.51</v>
      </c>
      <c r="BP6" s="34" t="str">
        <f>IF(BP7="","",IF(BP7="-","【-】","【"&amp;SUBSTITUTE(TEXT(BP7,"#,##0.00"),"-","△")&amp;"】"))</f>
        <v>【705.21】</v>
      </c>
      <c r="BQ6" s="35" t="str">
        <f>IF(BQ7="",NA(),BQ7)</f>
        <v>-</v>
      </c>
      <c r="BR6" s="35" t="str">
        <f t="shared" ref="BR6:BZ6" si="8">IF(BR7="",NA(),BR7)</f>
        <v>-</v>
      </c>
      <c r="BS6" s="35">
        <f t="shared" si="8"/>
        <v>56.66</v>
      </c>
      <c r="BT6" s="35">
        <f t="shared" si="8"/>
        <v>53.78</v>
      </c>
      <c r="BU6" s="35">
        <f t="shared" si="8"/>
        <v>53.96</v>
      </c>
      <c r="BV6" s="35" t="str">
        <f t="shared" si="8"/>
        <v>-</v>
      </c>
      <c r="BW6" s="35" t="str">
        <f t="shared" si="8"/>
        <v>-</v>
      </c>
      <c r="BX6" s="35">
        <f t="shared" si="8"/>
        <v>82.88</v>
      </c>
      <c r="BY6" s="35">
        <f t="shared" si="8"/>
        <v>81.88</v>
      </c>
      <c r="BZ6" s="35">
        <f t="shared" si="8"/>
        <v>82.65</v>
      </c>
      <c r="CA6" s="34" t="str">
        <f>IF(CA7="","",IF(CA7="-","【-】","【"&amp;SUBSTITUTE(TEXT(CA7,"#,##0.00"),"-","△")&amp;"】"))</f>
        <v>【98.96】</v>
      </c>
      <c r="CB6" s="35" t="str">
        <f>IF(CB7="",NA(),CB7)</f>
        <v>-</v>
      </c>
      <c r="CC6" s="35" t="str">
        <f t="shared" ref="CC6:CK6" si="9">IF(CC7="",NA(),CC7)</f>
        <v>-</v>
      </c>
      <c r="CD6" s="35">
        <f t="shared" si="9"/>
        <v>320.49</v>
      </c>
      <c r="CE6" s="35">
        <f t="shared" si="9"/>
        <v>299.10000000000002</v>
      </c>
      <c r="CF6" s="35">
        <f t="shared" si="9"/>
        <v>317.2</v>
      </c>
      <c r="CG6" s="35" t="str">
        <f t="shared" si="9"/>
        <v>-</v>
      </c>
      <c r="CH6" s="35" t="str">
        <f t="shared" si="9"/>
        <v>-</v>
      </c>
      <c r="CI6" s="35">
        <f t="shared" si="9"/>
        <v>190.99</v>
      </c>
      <c r="CJ6" s="35">
        <f t="shared" si="9"/>
        <v>187.55</v>
      </c>
      <c r="CK6" s="35">
        <f t="shared" si="9"/>
        <v>186.3</v>
      </c>
      <c r="CL6" s="34" t="str">
        <f>IF(CL7="","",IF(CL7="-","【-】","【"&amp;SUBSTITUTE(TEXT(CL7,"#,##0.00"),"-","△")&amp;"】"))</f>
        <v>【134.52】</v>
      </c>
      <c r="CM6" s="35" t="str">
        <f>IF(CM7="",NA(),CM7)</f>
        <v>-</v>
      </c>
      <c r="CN6" s="35" t="str">
        <f t="shared" ref="CN6:CV6" si="10">IF(CN7="",NA(),CN7)</f>
        <v>-</v>
      </c>
      <c r="CO6" s="35">
        <f t="shared" si="10"/>
        <v>58.1</v>
      </c>
      <c r="CP6" s="35">
        <f t="shared" si="10"/>
        <v>58.1</v>
      </c>
      <c r="CQ6" s="35">
        <f t="shared" si="10"/>
        <v>52.06</v>
      </c>
      <c r="CR6" s="35" t="str">
        <f t="shared" si="10"/>
        <v>-</v>
      </c>
      <c r="CS6" s="35" t="str">
        <f t="shared" si="10"/>
        <v>-</v>
      </c>
      <c r="CT6" s="35">
        <f t="shared" si="10"/>
        <v>52.58</v>
      </c>
      <c r="CU6" s="35">
        <f t="shared" si="10"/>
        <v>50.94</v>
      </c>
      <c r="CV6" s="35">
        <f t="shared" si="10"/>
        <v>50.53</v>
      </c>
      <c r="CW6" s="34" t="str">
        <f>IF(CW7="","",IF(CW7="-","【-】","【"&amp;SUBSTITUTE(TEXT(CW7,"#,##0.00"),"-","△")&amp;"】"))</f>
        <v>【59.57】</v>
      </c>
      <c r="CX6" s="35" t="str">
        <f>IF(CX7="",NA(),CX7)</f>
        <v>-</v>
      </c>
      <c r="CY6" s="35" t="str">
        <f t="shared" ref="CY6:DG6" si="11">IF(CY7="",NA(),CY7)</f>
        <v>-</v>
      </c>
      <c r="CZ6" s="35">
        <f t="shared" si="11"/>
        <v>87.01</v>
      </c>
      <c r="DA6" s="35">
        <f t="shared" si="11"/>
        <v>90.22</v>
      </c>
      <c r="DB6" s="35">
        <f t="shared" si="11"/>
        <v>84.91</v>
      </c>
      <c r="DC6" s="35" t="str">
        <f t="shared" si="11"/>
        <v>-</v>
      </c>
      <c r="DD6" s="35" t="str">
        <f t="shared" si="11"/>
        <v>-</v>
      </c>
      <c r="DE6" s="35">
        <f t="shared" si="11"/>
        <v>83.02</v>
      </c>
      <c r="DF6" s="35">
        <f t="shared" si="11"/>
        <v>82.55</v>
      </c>
      <c r="DG6" s="35">
        <f t="shared" si="11"/>
        <v>82.08</v>
      </c>
      <c r="DH6" s="34" t="str">
        <f>IF(DH7="","",IF(DH7="-","【-】","【"&amp;SUBSTITUTE(TEXT(DH7,"#,##0.00"),"-","△")&amp;"】"))</f>
        <v>【95.57】</v>
      </c>
      <c r="DI6" s="35" t="str">
        <f>IF(DI7="",NA(),DI7)</f>
        <v>-</v>
      </c>
      <c r="DJ6" s="35" t="str">
        <f t="shared" ref="DJ6:DR6" si="12">IF(DJ7="",NA(),DJ7)</f>
        <v>-</v>
      </c>
      <c r="DK6" s="35">
        <f t="shared" si="12"/>
        <v>7.01</v>
      </c>
      <c r="DL6" s="35">
        <f t="shared" si="12"/>
        <v>14.02</v>
      </c>
      <c r="DM6" s="35">
        <f t="shared" si="12"/>
        <v>19.309999999999999</v>
      </c>
      <c r="DN6" s="35" t="str">
        <f t="shared" si="12"/>
        <v>-</v>
      </c>
      <c r="DO6" s="35" t="str">
        <f t="shared" si="12"/>
        <v>-</v>
      </c>
      <c r="DP6" s="35">
        <f t="shared" si="12"/>
        <v>15.95</v>
      </c>
      <c r="DQ6" s="35">
        <f t="shared" si="12"/>
        <v>15.85</v>
      </c>
      <c r="DR6" s="35">
        <f t="shared" si="12"/>
        <v>12.7</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【5.72】</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0.15</v>
      </c>
      <c r="EN6" s="35">
        <f t="shared" si="14"/>
        <v>1.65</v>
      </c>
      <c r="EO6" s="34" t="str">
        <f>IF(EO7="","",IF(EO7="-","【-】","【"&amp;SUBSTITUTE(TEXT(EO7,"#,##0.00"),"-","△")&amp;"】"))</f>
        <v>【0.30】</v>
      </c>
    </row>
    <row r="7" spans="1:148" s="36" customFormat="1" x14ac:dyDescent="0.2">
      <c r="A7" s="28"/>
      <c r="B7" s="37">
        <v>2020</v>
      </c>
      <c r="C7" s="37">
        <v>406252</v>
      </c>
      <c r="D7" s="37">
        <v>46</v>
      </c>
      <c r="E7" s="37">
        <v>17</v>
      </c>
      <c r="F7" s="37">
        <v>1</v>
      </c>
      <c r="G7" s="37">
        <v>0</v>
      </c>
      <c r="H7" s="37" t="s">
        <v>96</v>
      </c>
      <c r="I7" s="37" t="s">
        <v>97</v>
      </c>
      <c r="J7" s="37" t="s">
        <v>98</v>
      </c>
      <c r="K7" s="37" t="s">
        <v>99</v>
      </c>
      <c r="L7" s="37" t="s">
        <v>100</v>
      </c>
      <c r="M7" s="37" t="s">
        <v>101</v>
      </c>
      <c r="N7" s="38" t="s">
        <v>102</v>
      </c>
      <c r="O7" s="38">
        <v>58.01</v>
      </c>
      <c r="P7" s="38">
        <v>7.71</v>
      </c>
      <c r="Q7" s="38">
        <v>100</v>
      </c>
      <c r="R7" s="38">
        <v>3670</v>
      </c>
      <c r="S7" s="38">
        <v>19127</v>
      </c>
      <c r="T7" s="38">
        <v>151.34</v>
      </c>
      <c r="U7" s="38">
        <v>126.38</v>
      </c>
      <c r="V7" s="38">
        <v>1465</v>
      </c>
      <c r="W7" s="38">
        <v>0.34</v>
      </c>
      <c r="X7" s="38">
        <v>4308.82</v>
      </c>
      <c r="Y7" s="38" t="s">
        <v>102</v>
      </c>
      <c r="Z7" s="38" t="s">
        <v>102</v>
      </c>
      <c r="AA7" s="38">
        <v>112.99</v>
      </c>
      <c r="AB7" s="38">
        <v>113.11</v>
      </c>
      <c r="AC7" s="38">
        <v>115.63</v>
      </c>
      <c r="AD7" s="38" t="s">
        <v>102</v>
      </c>
      <c r="AE7" s="38" t="s">
        <v>102</v>
      </c>
      <c r="AF7" s="38">
        <v>104.14</v>
      </c>
      <c r="AG7" s="38">
        <v>106.57</v>
      </c>
      <c r="AH7" s="38">
        <v>107.21</v>
      </c>
      <c r="AI7" s="38">
        <v>106.67</v>
      </c>
      <c r="AJ7" s="38" t="s">
        <v>102</v>
      </c>
      <c r="AK7" s="38" t="s">
        <v>102</v>
      </c>
      <c r="AL7" s="38">
        <v>0</v>
      </c>
      <c r="AM7" s="38">
        <v>0</v>
      </c>
      <c r="AN7" s="38">
        <v>0</v>
      </c>
      <c r="AO7" s="38" t="s">
        <v>102</v>
      </c>
      <c r="AP7" s="38" t="s">
        <v>102</v>
      </c>
      <c r="AQ7" s="38">
        <v>73.180000000000007</v>
      </c>
      <c r="AR7" s="38">
        <v>53.44</v>
      </c>
      <c r="AS7" s="38">
        <v>43.71</v>
      </c>
      <c r="AT7" s="38">
        <v>3.64</v>
      </c>
      <c r="AU7" s="38" t="s">
        <v>102</v>
      </c>
      <c r="AV7" s="38" t="s">
        <v>102</v>
      </c>
      <c r="AW7" s="38">
        <v>119.06</v>
      </c>
      <c r="AX7" s="38">
        <v>157.41</v>
      </c>
      <c r="AY7" s="38">
        <v>232.85</v>
      </c>
      <c r="AZ7" s="38" t="s">
        <v>102</v>
      </c>
      <c r="BA7" s="38" t="s">
        <v>102</v>
      </c>
      <c r="BB7" s="38">
        <v>52.32</v>
      </c>
      <c r="BC7" s="38">
        <v>47.03</v>
      </c>
      <c r="BD7" s="38">
        <v>40.67</v>
      </c>
      <c r="BE7" s="38">
        <v>67.52</v>
      </c>
      <c r="BF7" s="38" t="s">
        <v>102</v>
      </c>
      <c r="BG7" s="38" t="s">
        <v>102</v>
      </c>
      <c r="BH7" s="38">
        <v>778.62</v>
      </c>
      <c r="BI7" s="38">
        <v>758.04</v>
      </c>
      <c r="BJ7" s="38">
        <v>724.8</v>
      </c>
      <c r="BK7" s="38" t="s">
        <v>102</v>
      </c>
      <c r="BL7" s="38" t="s">
        <v>102</v>
      </c>
      <c r="BM7" s="38">
        <v>958.81</v>
      </c>
      <c r="BN7" s="38">
        <v>1001.3</v>
      </c>
      <c r="BO7" s="38">
        <v>1050.51</v>
      </c>
      <c r="BP7" s="38">
        <v>705.21</v>
      </c>
      <c r="BQ7" s="38" t="s">
        <v>102</v>
      </c>
      <c r="BR7" s="38" t="s">
        <v>102</v>
      </c>
      <c r="BS7" s="38">
        <v>56.66</v>
      </c>
      <c r="BT7" s="38">
        <v>53.78</v>
      </c>
      <c r="BU7" s="38">
        <v>53.96</v>
      </c>
      <c r="BV7" s="38" t="s">
        <v>102</v>
      </c>
      <c r="BW7" s="38" t="s">
        <v>102</v>
      </c>
      <c r="BX7" s="38">
        <v>82.88</v>
      </c>
      <c r="BY7" s="38">
        <v>81.88</v>
      </c>
      <c r="BZ7" s="38">
        <v>82.65</v>
      </c>
      <c r="CA7" s="38">
        <v>98.96</v>
      </c>
      <c r="CB7" s="38" t="s">
        <v>102</v>
      </c>
      <c r="CC7" s="38" t="s">
        <v>102</v>
      </c>
      <c r="CD7" s="38">
        <v>320.49</v>
      </c>
      <c r="CE7" s="38">
        <v>299.10000000000002</v>
      </c>
      <c r="CF7" s="38">
        <v>317.2</v>
      </c>
      <c r="CG7" s="38" t="s">
        <v>102</v>
      </c>
      <c r="CH7" s="38" t="s">
        <v>102</v>
      </c>
      <c r="CI7" s="38">
        <v>190.99</v>
      </c>
      <c r="CJ7" s="38">
        <v>187.55</v>
      </c>
      <c r="CK7" s="38">
        <v>186.3</v>
      </c>
      <c r="CL7" s="38">
        <v>134.52000000000001</v>
      </c>
      <c r="CM7" s="38" t="s">
        <v>102</v>
      </c>
      <c r="CN7" s="38" t="s">
        <v>102</v>
      </c>
      <c r="CO7" s="38">
        <v>58.1</v>
      </c>
      <c r="CP7" s="38">
        <v>58.1</v>
      </c>
      <c r="CQ7" s="38">
        <v>52.06</v>
      </c>
      <c r="CR7" s="38" t="s">
        <v>102</v>
      </c>
      <c r="CS7" s="38" t="s">
        <v>102</v>
      </c>
      <c r="CT7" s="38">
        <v>52.58</v>
      </c>
      <c r="CU7" s="38">
        <v>50.94</v>
      </c>
      <c r="CV7" s="38">
        <v>50.53</v>
      </c>
      <c r="CW7" s="38">
        <v>59.57</v>
      </c>
      <c r="CX7" s="38" t="s">
        <v>102</v>
      </c>
      <c r="CY7" s="38" t="s">
        <v>102</v>
      </c>
      <c r="CZ7" s="38">
        <v>87.01</v>
      </c>
      <c r="DA7" s="38">
        <v>90.22</v>
      </c>
      <c r="DB7" s="38">
        <v>84.91</v>
      </c>
      <c r="DC7" s="38" t="s">
        <v>102</v>
      </c>
      <c r="DD7" s="38" t="s">
        <v>102</v>
      </c>
      <c r="DE7" s="38">
        <v>83.02</v>
      </c>
      <c r="DF7" s="38">
        <v>82.55</v>
      </c>
      <c r="DG7" s="38">
        <v>82.08</v>
      </c>
      <c r="DH7" s="38">
        <v>95.57</v>
      </c>
      <c r="DI7" s="38" t="s">
        <v>102</v>
      </c>
      <c r="DJ7" s="38" t="s">
        <v>102</v>
      </c>
      <c r="DK7" s="38">
        <v>7.01</v>
      </c>
      <c r="DL7" s="38">
        <v>14.02</v>
      </c>
      <c r="DM7" s="38">
        <v>19.309999999999999</v>
      </c>
      <c r="DN7" s="38" t="s">
        <v>102</v>
      </c>
      <c r="DO7" s="38" t="s">
        <v>102</v>
      </c>
      <c r="DP7" s="38">
        <v>15.95</v>
      </c>
      <c r="DQ7" s="38">
        <v>15.85</v>
      </c>
      <c r="DR7" s="38">
        <v>12.7</v>
      </c>
      <c r="DS7" s="38">
        <v>36.520000000000003</v>
      </c>
      <c r="DT7" s="38" t="s">
        <v>102</v>
      </c>
      <c r="DU7" s="38" t="s">
        <v>102</v>
      </c>
      <c r="DV7" s="38">
        <v>0</v>
      </c>
      <c r="DW7" s="38">
        <v>0</v>
      </c>
      <c r="DX7" s="38">
        <v>0</v>
      </c>
      <c r="DY7" s="38" t="s">
        <v>102</v>
      </c>
      <c r="DZ7" s="38" t="s">
        <v>102</v>
      </c>
      <c r="EA7" s="38">
        <v>0</v>
      </c>
      <c r="EB7" s="38">
        <v>0</v>
      </c>
      <c r="EC7" s="38">
        <v>0</v>
      </c>
      <c r="ED7" s="38">
        <v>5.72</v>
      </c>
      <c r="EE7" s="38" t="s">
        <v>102</v>
      </c>
      <c r="EF7" s="38" t="s">
        <v>102</v>
      </c>
      <c r="EG7" s="38">
        <v>0</v>
      </c>
      <c r="EH7" s="38">
        <v>0</v>
      </c>
      <c r="EI7" s="38">
        <v>0</v>
      </c>
      <c r="EJ7" s="38" t="s">
        <v>102</v>
      </c>
      <c r="EK7" s="38" t="s">
        <v>102</v>
      </c>
      <c r="EL7" s="38">
        <v>0.13</v>
      </c>
      <c r="EM7" s="38">
        <v>0.15</v>
      </c>
      <c r="EN7" s="38">
        <v>1.65</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由布</cp:lastModifiedBy>
  <dcterms:created xsi:type="dcterms:W3CDTF">2021-12-03T07:18:55Z</dcterms:created>
  <dcterms:modified xsi:type="dcterms:W3CDTF">2022-01-27T04:31:17Z</dcterms:modified>
  <cp:category/>
</cp:coreProperties>
</file>